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<sst xmlns="http://schemas.openxmlformats.org/spreadsheetml/2006/main" count="729" uniqueCount="189">
  <si>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</si>
  <si>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</si>
  <si>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</si>
  <si>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</si>
  <si>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</si>
  <si>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</si>
  <si>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</si>
  <si>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</si>
  <si>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</si>
  <si>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</si>
  <si>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</si>
  <si>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</si>
  <si>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</si>
  <si>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</si>
  <si>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</si>
  <si>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</si>
  <si>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</si>
  <si>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</si>
  <si>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</si>
  <si>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</si>
  <si>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</si>
  <si>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</si>
  <si>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</si>
  <si>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</si>
  <si>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</si>
  <si>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</si>
  <si>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</si>
  <si>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</si>
  <si>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</si>
  <si>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</si>
  <si>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</si>
  <si>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</si>
  <si>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</si>
  <si>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</si>
  <si>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</si>
  <si>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</si>
  <si>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</si>
  <si>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</si>
  <si>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</si>
  <si>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</si>
  <si>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</si>
  <si>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</si>
  <si>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</si>
  <si>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</si>
  <si>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</si>
  <si>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</si>
  <si>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</si>
  <si>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</si>
  <si>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</si>
  <si>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</si>
  <si>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</si>
  <si>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</si>
  <si>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</si>
  <si>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</si>
  <si>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</si>
  <si>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</si>
  <si>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</si>
  <si>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250x16 mm</t>
  </si>
  <si>
    <t>Structural steel work riveted, bolted or welded in built up sections, trusses and framed work, including cutting, hoisting, fixing in position and applying a priming coat of approved steel primer all complete.</t>
  </si>
  <si>
    <t>1:3 (1 cement : 3 fine sand)</t>
  </si>
  <si>
    <t>Two or more coats on new work</t>
  </si>
  <si>
    <t>Nominal concrete 1:3:6 or richer mix (i/c equivalent design mix)</t>
  </si>
  <si>
    <t>Nominal concrete 1:4:8 or leaner mix (i/c equivalent design mix)</t>
  </si>
  <si>
    <t>kg</t>
  </si>
  <si>
    <t>Each</t>
  </si>
  <si>
    <t>Providing 40x5 mm flat iron hold fast 40 cm long including fixing to frame with 10 mm diameter bolts, nuts and wooden plugs and embedding in cement concrete block 30x10x15cm 1:3:6 mix (1 cement : 3 coarse sand : 6 graded stone aggregate 20mm nominal size).</t>
  </si>
  <si>
    <t>110 mm diameter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</si>
  <si>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</si>
  <si>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</si>
  <si>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</si>
  <si>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</si>
  <si>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</si>
  <si>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</si>
  <si>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</si>
  <si>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</si>
  <si>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</si>
  <si>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</si>
  <si>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</si>
  <si>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</si>
  <si>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</si>
  <si>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</si>
  <si>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Suspended floors, roofs, landings, balconies and access platform</t>
  </si>
  <si>
    <t>Edges of slabs and breaks in floors and walls</t>
  </si>
  <si>
    <t>Under 20 cm wide</t>
  </si>
  <si>
    <t>Steel reinforcement for R.C.C. work including straightening, cutting, bending, placing in position and binding all complete upto plinth level.</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</si>
  <si>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</si>
  <si>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</si>
  <si>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</si>
  <si>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</si>
  <si>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</si>
  <si>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</si>
  <si>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</si>
  <si>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</si>
  <si>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</si>
  <si>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</si>
  <si>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</si>
  <si>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</si>
  <si>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</si>
  <si>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</si>
  <si>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</si>
  <si>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</si>
  <si>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</si>
  <si>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</si>
  <si>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</si>
  <si>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</si>
  <si>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</si>
  <si>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</si>
  <si>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</si>
  <si>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12 mm cement plaster finished with a floating coat of neat cement of mix :</t>
  </si>
  <si>
    <t>6 mm cement plaster of mix :</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</si>
  <si>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</si>
  <si>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</si>
  <si>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</si>
  <si>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White washing with lime to give an even shade :</t>
  </si>
  <si>
    <t>DISMANTLING AND DEMOLISHING</t>
  </si>
  <si>
    <t>Demolishing cement concrete manually/ by mechanical means including disposal of material within 50 metres lead as per direction of Engineer - in - charge.</t>
  </si>
  <si>
    <t>Demolishing brick work manually/ by mechanical means including stacking of serviceable material and disposal of unserviceable material within 50 metres lead as per direction of Engineer-in-charge.</t>
  </si>
  <si>
    <t>WATER SUPPLY</t>
  </si>
  <si>
    <t>With common burnt clay F.P.S.(non modular) bricks of class designation 7.5</t>
  </si>
  <si>
    <t>Providing and fixing enclosed type water meter (bulk type) conforming to IS : 2373 and tested by Municipal Board complete with bolts, nuts, rubber insertions etc. (The tail pieces if required will be paid separately) :</t>
  </si>
  <si>
    <t>DRAINAGE</t>
  </si>
  <si>
    <t>With common burnt clay F.P.S. (non modular) bricks of class designation 7.5</t>
  </si>
  <si>
    <t>quintal</t>
  </si>
  <si>
    <t>Cum</t>
  </si>
  <si>
    <t>Name of Work: Construction of Platform &amp; Panel room for newly drilled tube well near Type III and making connection to the existing water line i/c misc. civil works</t>
  </si>
  <si>
    <t>Contract No:  03/C/D3/2021-22/01</t>
  </si>
  <si>
    <t>CARRIAGE OF MATERIALS</t>
  </si>
  <si>
    <t>By Mechanical Transport including loading,unloading and stacking</t>
  </si>
  <si>
    <t>Lime, moorum, building rubbish Lead - 2 km</t>
  </si>
  <si>
    <t>Earth Lead - 2 km</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</si>
  <si>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</si>
  <si>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</si>
  <si>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</si>
  <si>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Extra for levelling &amp; neatly dressing of disposed soil completely as directed by Engineer-in-charge.</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</si>
  <si>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</si>
  <si>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</si>
  <si>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</si>
  <si>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</si>
  <si>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</si>
  <si>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Columns, Pillars, Piers, Abutments, Posts and Struts</t>
  </si>
  <si>
    <t>Half brick masonry with common burnt clay F.P.S. (non modular) bricks of class designation 7.5 in foundations and plinth in :</t>
  </si>
  <si>
    <t>cement mortar 1:4 (1 cement : 4 coarse sand)</t>
  </si>
  <si>
    <t>Providing and fixing M.S. grills of required pattern in frames of windows etc. with M.S. flats, square or round bars etc. including priming coat with approved steel primer all complete.</t>
  </si>
  <si>
    <t>Fixed to steel windows by welding</t>
  </si>
  <si>
    <t>Providing and fixing oxidised M.S. casement stays (straight peg type) with necessary screws etc. complete.</t>
  </si>
  <si>
    <t>250 mm weighing not less than 150 gms</t>
  </si>
  <si>
    <t>Structural steel work in single section, fixed with or without connecting plate,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</si>
  <si>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</si>
  <si>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</si>
  <si>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</si>
  <si>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</si>
  <si>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</si>
  <si>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</si>
  <si>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1:4 (1 cement: 4 fine sand)</t>
  </si>
  <si>
    <t>New work (three or more coats)</t>
  </si>
  <si>
    <t>Providing and laying flanged C.I. standard specials such as tees, bends, collars, tapers, caps etc., suitable for flanged jointing as per IS : 1538 :</t>
  </si>
  <si>
    <t>Up to 300 mm dia</t>
  </si>
  <si>
    <t>Providing and laying S&amp;S centrifugally cast (spun) iron pipes (Class LA) conforming to IS - 1536 :</t>
  </si>
  <si>
    <t>150 mm dia pipe</t>
  </si>
  <si>
    <t>Providing lead caulked joints to spun iron or C.I. pipes and specials, including testing of joints but excluding the cost of pig lead :</t>
  </si>
  <si>
    <t>150 mm diameter pipe</t>
  </si>
  <si>
    <t>Supplying pig lead at site of work.</t>
  </si>
  <si>
    <t>Providing flanged joints to double flanged C.I./ D.I. pipes and specials, including testing of joints :</t>
  </si>
  <si>
    <t>Providing and fixing C.I. sluice valves (with cap) complete with bolts, nuts, rubber insertions etc. (the tail pieces if required will be paid separately) :</t>
  </si>
  <si>
    <t>150 mm diameter</t>
  </si>
  <si>
    <t>Class II</t>
  </si>
  <si>
    <t>Constructing masonry Chamber 120x120x100 cm inside, in brick work in cement mortar 1:4 (1 cement : 4 coarse sand) for sluice valve, with C.I. surface box 100 mm top diameter, 160 mm bottom diameter and 180 mm deep ( inside) with chained lid and RCC top slab 1:2:4 mix (1 cement : 2 coarse sand : 4 graded stone aggregate 20 mm nominal size)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</si>
  <si>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150 mm dia nominal bore</t>
  </si>
  <si>
    <t>Providing and laying D.I. specials of class K-12 suitable for push-on jointing as per IS : 9523 :</t>
  </si>
  <si>
    <t>Up to 600 mm dia</t>
  </si>
  <si>
    <t>Providing and laying D.I. Specials of Class K - 12 suitable for mechanical jointing as per IS : 9523 :</t>
  </si>
  <si>
    <t>Providing push-on-joints to Centrifugally (Spun) Cast Iron Pipes or Ductile Iron Pipes including testing of joints and the cost of rubber gasket :</t>
  </si>
  <si>
    <t>150 mm dia pipes</t>
  </si>
  <si>
    <t>Providing and laying S&amp;S Centrifugally Cast (Spun) / Ductile Iron Pipes conforming to IS : 8329 :</t>
  </si>
  <si>
    <t>150 mm dia Ductile Iron Class K-7 pipes</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</si>
  <si>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</si>
  <si>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</si>
  <si>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</si>
  <si>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</si>
  <si>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</si>
  <si>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</si>
  <si>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</si>
  <si>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Constructing brick masonry road gully chamber 50x45x60 cm with bricks in cement mortar 1:4 (1 cement : 4 coarse sand) including 500x450 mm pre-cast R.C.C. horizontal grating with frame complete as per standard design :</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</si>
  <si>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</si>
  <si>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</si>
  <si>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"Providing and fixing cast iron double  flanged horizontal type non return valve including 2 nos. matching flanges, nuts, bolts, 3.0 mm thick compressed gasket complete.
"
</t>
  </si>
  <si>
    <t>P/F C.I. flange (Heavy Class) on connecting pipe 150 mm dia i/c threading on flange &amp; pipe, adhesive, cartage etc. with all necessary arrangements Complete.</t>
  </si>
  <si>
    <t xml:space="preserve">per 50kg cement </t>
  </si>
  <si>
    <t>joint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</si>
</sst>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0" fillId="0" borderId="15" xfId="0" applyFont="1" applyFill="1" applyBorder="1" applyAlignment="1">
      <alignment horizontal="left" vertical="top"/>
    </xf>
    <xf numFmtId="0" fontId="0" fillId="0" borderId="15" xfId="0" applyFont="1" applyFill="1" applyBorder="1" applyAlignment="1">
      <alignment horizontal="justify" vertical="top" wrapText="1"/>
    </xf>
    <xf numFmtId="0" fontId="0" fillId="0" borderId="15" xfId="0" applyFont="1" applyFill="1" applyBorder="1" applyAlignment="1">
      <alignment horizontal="right" vertical="top"/>
    </xf>
    <xf numFmtId="0" fontId="0" fillId="0" borderId="15" xfId="0" applyFont="1" applyFill="1" applyBorder="1" applyAlignment="1">
      <alignment horizontal="center" vertical="top" wrapText="1"/>
    </xf>
    <xf numFmtId="0" fontId="0" fillId="0" borderId="15" xfId="0" applyFont="1" applyFill="1" applyBorder="1" applyAlignment="1">
      <alignment vertical="top"/>
    </xf>
    <xf numFmtId="2" fontId="0" fillId="0" borderId="15" xfId="0" applyNumberFormat="1" applyFont="1" applyFill="1" applyBorder="1" applyAlignment="1">
      <alignment horizontal="left" vertical="top"/>
    </xf>
    <xf numFmtId="0" fontId="4" fillId="0" borderId="17" xfId="59" applyNumberFormat="1" applyFont="1" applyFill="1" applyBorder="1" applyAlignment="1">
      <alignment horizontal="justify"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55"/>
  <sheetViews>
    <sheetView showGridLines="0" view="pageBreakPreview" zoomScaleNormal="85" zoomScaleSheetLayoutView="100" zoomScalePageLayoutView="0" workbookViewId="0" topLeftCell="A150">
      <selection activeCell="E152" sqref="E152"/>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4" t="str">
        <f>B2&amp;" BoQ"</f>
        <v>Percentage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5" t="s">
        <v>42</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75" customHeight="1">
      <c r="A5" s="65" t="s">
        <v>124</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75" customHeight="1">
      <c r="A6" s="65" t="s">
        <v>125</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7</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72" customHeight="1">
      <c r="A8" s="11" t="s">
        <v>39</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IE8" s="13"/>
      <c r="IF8" s="13"/>
      <c r="IG8" s="13"/>
      <c r="IH8" s="13"/>
      <c r="II8" s="13"/>
    </row>
    <row r="9" spans="1:243" s="14" customFormat="1" ht="61.5" customHeight="1">
      <c r="A9" s="67" t="s">
        <v>51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8</v>
      </c>
      <c r="B10" s="16" t="s">
        <v>9</v>
      </c>
      <c r="C10" s="16" t="s">
        <v>9</v>
      </c>
      <c r="D10" s="16" t="s">
        <v>8</v>
      </c>
      <c r="E10" s="16" t="s">
        <v>52</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3.5">
      <c r="A12" s="16">
        <v>1</v>
      </c>
      <c r="B12" s="16">
        <v>2</v>
      </c>
      <c r="C12" s="39">
        <v>3</v>
      </c>
      <c r="D12" s="45">
        <v>4</v>
      </c>
      <c r="E12" s="45">
        <v>5</v>
      </c>
      <c r="F12" s="45">
        <v>6</v>
      </c>
      <c r="G12" s="45">
        <v>7</v>
      </c>
      <c r="H12" s="45">
        <v>8</v>
      </c>
      <c r="I12" s="45">
        <v>9</v>
      </c>
      <c r="J12" s="45">
        <v>10</v>
      </c>
      <c r="K12" s="45">
        <v>11</v>
      </c>
      <c r="L12" s="45">
        <v>12</v>
      </c>
      <c r="M12" s="45">
        <v>13</v>
      </c>
      <c r="N12" s="45">
        <v>14</v>
      </c>
      <c r="O12" s="45">
        <v>15</v>
      </c>
      <c r="P12" s="45">
        <v>16</v>
      </c>
      <c r="Q12" s="45">
        <v>17</v>
      </c>
      <c r="R12" s="45">
        <v>18</v>
      </c>
      <c r="S12" s="45">
        <v>19</v>
      </c>
      <c r="T12" s="45">
        <v>20</v>
      </c>
      <c r="U12" s="45">
        <v>21</v>
      </c>
      <c r="V12" s="45">
        <v>22</v>
      </c>
      <c r="W12" s="45">
        <v>23</v>
      </c>
      <c r="X12" s="45">
        <v>24</v>
      </c>
      <c r="Y12" s="45">
        <v>25</v>
      </c>
      <c r="Z12" s="45">
        <v>26</v>
      </c>
      <c r="AA12" s="45">
        <v>27</v>
      </c>
      <c r="AB12" s="45">
        <v>28</v>
      </c>
      <c r="AC12" s="45">
        <v>29</v>
      </c>
      <c r="AD12" s="45">
        <v>30</v>
      </c>
      <c r="AE12" s="45">
        <v>31</v>
      </c>
      <c r="AF12" s="45">
        <v>32</v>
      </c>
      <c r="AG12" s="45">
        <v>33</v>
      </c>
      <c r="AH12" s="45">
        <v>34</v>
      </c>
      <c r="AI12" s="45">
        <v>35</v>
      </c>
      <c r="AJ12" s="45">
        <v>36</v>
      </c>
      <c r="AK12" s="45">
        <v>37</v>
      </c>
      <c r="AL12" s="45">
        <v>38</v>
      </c>
      <c r="AM12" s="45">
        <v>39</v>
      </c>
      <c r="AN12" s="45">
        <v>40</v>
      </c>
      <c r="AO12" s="45">
        <v>41</v>
      </c>
      <c r="AP12" s="45">
        <v>42</v>
      </c>
      <c r="AQ12" s="45">
        <v>43</v>
      </c>
      <c r="AR12" s="45">
        <v>44</v>
      </c>
      <c r="AS12" s="45">
        <v>45</v>
      </c>
      <c r="AT12" s="45">
        <v>46</v>
      </c>
      <c r="AU12" s="45">
        <v>47</v>
      </c>
      <c r="AV12" s="45">
        <v>48</v>
      </c>
      <c r="AW12" s="45">
        <v>49</v>
      </c>
      <c r="AX12" s="45">
        <v>50</v>
      </c>
      <c r="AY12" s="45">
        <v>51</v>
      </c>
      <c r="AZ12" s="45">
        <v>52</v>
      </c>
      <c r="BA12" s="45">
        <v>7</v>
      </c>
      <c r="BB12" s="46">
        <v>54</v>
      </c>
      <c r="BC12" s="16">
        <v>8</v>
      </c>
      <c r="IE12" s="18"/>
      <c r="IF12" s="18"/>
      <c r="IG12" s="18"/>
      <c r="IH12" s="18"/>
      <c r="II12" s="18"/>
    </row>
    <row r="13" spans="1:243" s="21" customFormat="1" ht="24.75" customHeight="1">
      <c r="A13" s="71">
        <v>1</v>
      </c>
      <c r="B13" s="72" t="s">
        <v>126</v>
      </c>
      <c r="C13" s="34"/>
      <c r="D13" s="61"/>
      <c r="E13" s="61"/>
      <c r="F13" s="61"/>
      <c r="G13" s="61"/>
      <c r="H13" s="61"/>
      <c r="I13" s="61"/>
      <c r="J13" s="61"/>
      <c r="K13" s="61"/>
      <c r="L13" s="61"/>
      <c r="M13" s="61"/>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IA13" s="21">
        <v>1</v>
      </c>
      <c r="IB13" s="21" t="s">
        <v>126</v>
      </c>
      <c r="IE13" s="22"/>
      <c r="IF13" s="22"/>
      <c r="IG13" s="22"/>
      <c r="IH13" s="22"/>
      <c r="II13" s="22"/>
    </row>
    <row r="14" spans="1:243" s="21" customFormat="1" ht="31.5" customHeight="1">
      <c r="A14" s="71">
        <v>1.01</v>
      </c>
      <c r="B14" s="72" t="s">
        <v>127</v>
      </c>
      <c r="C14" s="34"/>
      <c r="D14" s="61"/>
      <c r="E14" s="61"/>
      <c r="F14" s="61"/>
      <c r="G14" s="61"/>
      <c r="H14" s="61"/>
      <c r="I14" s="61"/>
      <c r="J14" s="61"/>
      <c r="K14" s="61"/>
      <c r="L14" s="61"/>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IA14" s="21">
        <v>1.01</v>
      </c>
      <c r="IB14" s="21" t="s">
        <v>127</v>
      </c>
      <c r="IE14" s="22"/>
      <c r="IF14" s="22"/>
      <c r="IG14" s="22"/>
      <c r="IH14" s="22"/>
      <c r="II14" s="22"/>
    </row>
    <row r="15" spans="1:243" s="21" customFormat="1" ht="30">
      <c r="A15" s="71">
        <v>1.02</v>
      </c>
      <c r="B15" s="72" t="s">
        <v>128</v>
      </c>
      <c r="C15" s="34"/>
      <c r="D15" s="73">
        <v>10</v>
      </c>
      <c r="E15" s="74" t="s">
        <v>46</v>
      </c>
      <c r="F15" s="75">
        <v>104.81</v>
      </c>
      <c r="G15" s="47"/>
      <c r="H15" s="41"/>
      <c r="I15" s="42" t="s">
        <v>33</v>
      </c>
      <c r="J15" s="43">
        <f>IF(I15="Less(-)",-1,1)</f>
        <v>1</v>
      </c>
      <c r="K15" s="41" t="s">
        <v>34</v>
      </c>
      <c r="L15" s="41" t="s">
        <v>4</v>
      </c>
      <c r="M15" s="44"/>
      <c r="N15" s="53"/>
      <c r="O15" s="53"/>
      <c r="P15" s="54"/>
      <c r="Q15" s="53"/>
      <c r="R15" s="53"/>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6">
        <f>total_amount_ba($B$2,$D$2,D15,F15,J15,K15,M15)</f>
        <v>1048.1</v>
      </c>
      <c r="BB15" s="55">
        <f>BA15+SUM(N15:AZ15)</f>
        <v>1048.1</v>
      </c>
      <c r="BC15" s="77" t="str">
        <f>SpellNumber(L15,BB15)</f>
        <v>INR  One Thousand  &amp;Forty Eight  and Paise Ten Only</v>
      </c>
      <c r="IA15" s="21">
        <v>1.02</v>
      </c>
      <c r="IB15" s="21" t="s">
        <v>128</v>
      </c>
      <c r="ID15" s="21">
        <v>10</v>
      </c>
      <c r="IE15" s="22" t="s">
        <v>46</v>
      </c>
      <c r="IF15" s="22"/>
      <c r="IG15" s="22"/>
      <c r="IH15" s="22"/>
      <c r="II15" s="22"/>
    </row>
    <row r="16" spans="1:243" s="21" customFormat="1" ht="28.5">
      <c r="A16" s="71">
        <v>1.03</v>
      </c>
      <c r="B16" s="72" t="s">
        <v>129</v>
      </c>
      <c r="C16" s="34"/>
      <c r="D16" s="73">
        <v>40</v>
      </c>
      <c r="E16" s="74" t="s">
        <v>46</v>
      </c>
      <c r="F16" s="75">
        <v>131.02</v>
      </c>
      <c r="G16" s="47"/>
      <c r="H16" s="41"/>
      <c r="I16" s="42" t="s">
        <v>33</v>
      </c>
      <c r="J16" s="43">
        <f>IF(I16="Less(-)",-1,1)</f>
        <v>1</v>
      </c>
      <c r="K16" s="41" t="s">
        <v>34</v>
      </c>
      <c r="L16" s="41" t="s">
        <v>4</v>
      </c>
      <c r="M16" s="44"/>
      <c r="N16" s="53"/>
      <c r="O16" s="53"/>
      <c r="P16" s="54"/>
      <c r="Q16" s="53"/>
      <c r="R16" s="53"/>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6">
        <f>total_amount_ba($B$2,$D$2,D16,F16,J16,K16,M16)</f>
        <v>5240.8</v>
      </c>
      <c r="BB16" s="55">
        <f>BA16+SUM(N16:AZ16)</f>
        <v>5240.8</v>
      </c>
      <c r="BC16" s="77" t="str">
        <f>SpellNumber(L16,BB16)</f>
        <v>INR  Five Thousand Two Hundred &amp; Forty  and Paise Eighty Only</v>
      </c>
      <c r="IA16" s="21">
        <v>1.03</v>
      </c>
      <c r="IB16" s="21" t="s">
        <v>129</v>
      </c>
      <c r="ID16" s="21">
        <v>40</v>
      </c>
      <c r="IE16" s="22" t="s">
        <v>46</v>
      </c>
      <c r="IF16" s="22"/>
      <c r="IG16" s="22"/>
      <c r="IH16" s="22"/>
      <c r="II16" s="22"/>
    </row>
    <row r="17" spans="1:243" s="21" customFormat="1" ht="15.75">
      <c r="A17" s="71">
        <v>2</v>
      </c>
      <c r="B17" s="72" t="s">
        <v>67</v>
      </c>
      <c r="C17" s="34"/>
      <c r="D17" s="61"/>
      <c r="E17" s="61"/>
      <c r="F17" s="61"/>
      <c r="G17" s="61"/>
      <c r="H17" s="61"/>
      <c r="I17" s="61"/>
      <c r="J17" s="61"/>
      <c r="K17" s="61"/>
      <c r="L17" s="61"/>
      <c r="M17" s="61"/>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IA17" s="21">
        <v>2</v>
      </c>
      <c r="IB17" s="21" t="s">
        <v>67</v>
      </c>
      <c r="IE17" s="22"/>
      <c r="IF17" s="22"/>
      <c r="IG17" s="22"/>
      <c r="IH17" s="22"/>
      <c r="II17" s="22"/>
    </row>
    <row r="18" spans="1:243" s="21" customFormat="1" ht="120">
      <c r="A18" s="71">
        <v>2.01</v>
      </c>
      <c r="B18" s="72" t="s">
        <v>130</v>
      </c>
      <c r="C18" s="34"/>
      <c r="D18" s="61"/>
      <c r="E18" s="61"/>
      <c r="F18" s="61"/>
      <c r="G18" s="61"/>
      <c r="H18" s="61"/>
      <c r="I18" s="61"/>
      <c r="J18" s="61"/>
      <c r="K18" s="61"/>
      <c r="L18" s="61"/>
      <c r="M18" s="61"/>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IA18" s="21">
        <v>2.01</v>
      </c>
      <c r="IB18" s="21" t="s">
        <v>130</v>
      </c>
      <c r="IE18" s="22"/>
      <c r="IF18" s="22"/>
      <c r="IG18" s="22"/>
      <c r="IH18" s="22"/>
      <c r="II18" s="22"/>
    </row>
    <row r="19" spans="1:243" s="21" customFormat="1" ht="42.75">
      <c r="A19" s="71">
        <v>2.02</v>
      </c>
      <c r="B19" s="72" t="s">
        <v>71</v>
      </c>
      <c r="C19" s="34"/>
      <c r="D19" s="73">
        <v>30</v>
      </c>
      <c r="E19" s="74" t="s">
        <v>46</v>
      </c>
      <c r="F19" s="75">
        <v>159.45</v>
      </c>
      <c r="G19" s="47"/>
      <c r="H19" s="41"/>
      <c r="I19" s="42" t="s">
        <v>33</v>
      </c>
      <c r="J19" s="43">
        <f>IF(I19="Less(-)",-1,1)</f>
        <v>1</v>
      </c>
      <c r="K19" s="41" t="s">
        <v>34</v>
      </c>
      <c r="L19" s="41" t="s">
        <v>4</v>
      </c>
      <c r="M19" s="44"/>
      <c r="N19" s="53"/>
      <c r="O19" s="53"/>
      <c r="P19" s="54"/>
      <c r="Q19" s="53"/>
      <c r="R19" s="53"/>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6">
        <f>total_amount_ba($B$2,$D$2,D19,F19,J19,K19,M19)</f>
        <v>4783.5</v>
      </c>
      <c r="BB19" s="55">
        <f>BA19+SUM(N19:AZ19)</f>
        <v>4783.5</v>
      </c>
      <c r="BC19" s="77" t="str">
        <f>SpellNumber(L19,BB19)</f>
        <v>INR  Four Thousand Seven Hundred &amp; Eighty Three  and Paise Fifty Only</v>
      </c>
      <c r="IA19" s="21">
        <v>2.02</v>
      </c>
      <c r="IB19" s="21" t="s">
        <v>71</v>
      </c>
      <c r="ID19" s="21">
        <v>30</v>
      </c>
      <c r="IE19" s="22" t="s">
        <v>46</v>
      </c>
      <c r="IF19" s="22"/>
      <c r="IG19" s="22"/>
      <c r="IH19" s="22"/>
      <c r="II19" s="22"/>
    </row>
    <row r="20" spans="1:243" s="21" customFormat="1" ht="103.5" customHeight="1">
      <c r="A20" s="71">
        <v>2.03</v>
      </c>
      <c r="B20" s="72" t="s">
        <v>68</v>
      </c>
      <c r="C20" s="34"/>
      <c r="D20" s="61"/>
      <c r="E20" s="61"/>
      <c r="F20" s="61"/>
      <c r="G20" s="61"/>
      <c r="H20" s="61"/>
      <c r="I20" s="61"/>
      <c r="J20" s="61"/>
      <c r="K20" s="61"/>
      <c r="L20" s="61"/>
      <c r="M20" s="61"/>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IA20" s="21">
        <v>2.03</v>
      </c>
      <c r="IB20" s="21" t="s">
        <v>68</v>
      </c>
      <c r="IE20" s="22"/>
      <c r="IF20" s="22"/>
      <c r="IG20" s="22"/>
      <c r="IH20" s="22"/>
      <c r="II20" s="22"/>
    </row>
    <row r="21" spans="1:243" s="21" customFormat="1" ht="28.5">
      <c r="A21" s="71">
        <v>2.04</v>
      </c>
      <c r="B21" s="72" t="s">
        <v>69</v>
      </c>
      <c r="C21" s="34"/>
      <c r="D21" s="73">
        <v>30</v>
      </c>
      <c r="E21" s="74" t="s">
        <v>46</v>
      </c>
      <c r="F21" s="75">
        <v>221.22</v>
      </c>
      <c r="G21" s="47"/>
      <c r="H21" s="41"/>
      <c r="I21" s="42" t="s">
        <v>33</v>
      </c>
      <c r="J21" s="43">
        <f aca="true" t="shared" si="0" ref="J14:J44">IF(I21="Less(-)",-1,1)</f>
        <v>1</v>
      </c>
      <c r="K21" s="41" t="s">
        <v>34</v>
      </c>
      <c r="L21" s="41" t="s">
        <v>4</v>
      </c>
      <c r="M21" s="44"/>
      <c r="N21" s="53"/>
      <c r="O21" s="53"/>
      <c r="P21" s="54"/>
      <c r="Q21" s="53"/>
      <c r="R21" s="53"/>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6">
        <f aca="true" t="shared" si="1" ref="BA14:BA44">total_amount_ba($B$2,$D$2,D21,F21,J21,K21,M21)</f>
        <v>6636.6</v>
      </c>
      <c r="BB21" s="55">
        <f aca="true" t="shared" si="2" ref="BB14:BB44">BA21+SUM(N21:AZ21)</f>
        <v>6636.6</v>
      </c>
      <c r="BC21" s="57" t="str">
        <f aca="true" t="shared" si="3" ref="BC14:BC44">SpellNumber(L21,BB21)</f>
        <v>INR  Six Thousand Six Hundred &amp; Thirty Six  and Paise Sixty Only</v>
      </c>
      <c r="IA21" s="21">
        <v>2.04</v>
      </c>
      <c r="IB21" s="21" t="s">
        <v>69</v>
      </c>
      <c r="ID21" s="21">
        <v>30</v>
      </c>
      <c r="IE21" s="22" t="s">
        <v>46</v>
      </c>
      <c r="IF21" s="22"/>
      <c r="IG21" s="22"/>
      <c r="IH21" s="22"/>
      <c r="II21" s="22"/>
    </row>
    <row r="22" spans="1:243" s="21" customFormat="1" ht="165">
      <c r="A22" s="71">
        <v>2.05</v>
      </c>
      <c r="B22" s="72" t="s">
        <v>70</v>
      </c>
      <c r="C22" s="34"/>
      <c r="D22" s="61"/>
      <c r="E22" s="61"/>
      <c r="F22" s="61"/>
      <c r="G22" s="61"/>
      <c r="H22" s="61"/>
      <c r="I22" s="61"/>
      <c r="J22" s="61"/>
      <c r="K22" s="61"/>
      <c r="L22" s="61"/>
      <c r="M22" s="61"/>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IA22" s="21">
        <v>2.05</v>
      </c>
      <c r="IB22" s="21" t="s">
        <v>70</v>
      </c>
      <c r="IE22" s="22"/>
      <c r="IF22" s="22"/>
      <c r="IG22" s="22"/>
      <c r="IH22" s="22"/>
      <c r="II22" s="22"/>
    </row>
    <row r="23" spans="1:243" s="21" customFormat="1" ht="38.25" customHeight="1">
      <c r="A23" s="71">
        <v>2.06</v>
      </c>
      <c r="B23" s="72" t="s">
        <v>71</v>
      </c>
      <c r="C23" s="34"/>
      <c r="D23" s="61"/>
      <c r="E23" s="61"/>
      <c r="F23" s="61"/>
      <c r="G23" s="61"/>
      <c r="H23" s="61"/>
      <c r="I23" s="61"/>
      <c r="J23" s="61"/>
      <c r="K23" s="61"/>
      <c r="L23" s="61"/>
      <c r="M23" s="61"/>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IA23" s="21">
        <v>2.06</v>
      </c>
      <c r="IB23" s="21" t="s">
        <v>71</v>
      </c>
      <c r="IE23" s="22"/>
      <c r="IF23" s="22"/>
      <c r="IG23" s="22"/>
      <c r="IH23" s="22"/>
      <c r="II23" s="22"/>
    </row>
    <row r="24" spans="1:243" s="21" customFormat="1" ht="42.75">
      <c r="A24" s="71">
        <v>2.07</v>
      </c>
      <c r="B24" s="72" t="s">
        <v>72</v>
      </c>
      <c r="C24" s="34"/>
      <c r="D24" s="73">
        <v>215</v>
      </c>
      <c r="E24" s="74" t="s">
        <v>44</v>
      </c>
      <c r="F24" s="75">
        <v>319.33</v>
      </c>
      <c r="G24" s="47"/>
      <c r="H24" s="41"/>
      <c r="I24" s="42" t="s">
        <v>33</v>
      </c>
      <c r="J24" s="43">
        <f t="shared" si="0"/>
        <v>1</v>
      </c>
      <c r="K24" s="41" t="s">
        <v>34</v>
      </c>
      <c r="L24" s="41" t="s">
        <v>4</v>
      </c>
      <c r="M24" s="44"/>
      <c r="N24" s="53"/>
      <c r="O24" s="53"/>
      <c r="P24" s="54"/>
      <c r="Q24" s="53"/>
      <c r="R24" s="53"/>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6">
        <f t="shared" si="1"/>
        <v>68655.95</v>
      </c>
      <c r="BB24" s="55">
        <f t="shared" si="2"/>
        <v>68655.95</v>
      </c>
      <c r="BC24" s="77" t="str">
        <f t="shared" si="3"/>
        <v>INR  Sixty Eight Thousand Six Hundred &amp; Fifty Five  and Paise Ninety Five Only</v>
      </c>
      <c r="IA24" s="21">
        <v>2.07</v>
      </c>
      <c r="IB24" s="21" t="s">
        <v>72</v>
      </c>
      <c r="ID24" s="21">
        <v>215</v>
      </c>
      <c r="IE24" s="22" t="s">
        <v>44</v>
      </c>
      <c r="IF24" s="22"/>
      <c r="IG24" s="22"/>
      <c r="IH24" s="22"/>
      <c r="II24" s="22"/>
    </row>
    <row r="25" spans="1:243" s="21" customFormat="1" ht="73.5" customHeight="1">
      <c r="A25" s="71">
        <v>2.08</v>
      </c>
      <c r="B25" s="72" t="s">
        <v>131</v>
      </c>
      <c r="C25" s="34"/>
      <c r="D25" s="73">
        <v>15</v>
      </c>
      <c r="E25" s="74" t="s">
        <v>46</v>
      </c>
      <c r="F25" s="75">
        <v>192.59</v>
      </c>
      <c r="G25" s="47"/>
      <c r="H25" s="41"/>
      <c r="I25" s="42" t="s">
        <v>33</v>
      </c>
      <c r="J25" s="43">
        <f t="shared" si="0"/>
        <v>1</v>
      </c>
      <c r="K25" s="41" t="s">
        <v>34</v>
      </c>
      <c r="L25" s="41" t="s">
        <v>4</v>
      </c>
      <c r="M25" s="44"/>
      <c r="N25" s="53"/>
      <c r="O25" s="53"/>
      <c r="P25" s="54"/>
      <c r="Q25" s="53"/>
      <c r="R25" s="53"/>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6">
        <f t="shared" si="1"/>
        <v>2888.85</v>
      </c>
      <c r="BB25" s="55">
        <f t="shared" si="2"/>
        <v>2888.85</v>
      </c>
      <c r="BC25" s="77" t="str">
        <f t="shared" si="3"/>
        <v>INR  Two Thousand Eight Hundred &amp; Eighty Eight  and Paise Eighty Five Only</v>
      </c>
      <c r="IA25" s="21">
        <v>2.08</v>
      </c>
      <c r="IB25" s="21" t="s">
        <v>131</v>
      </c>
      <c r="ID25" s="21">
        <v>15</v>
      </c>
      <c r="IE25" s="22" t="s">
        <v>46</v>
      </c>
      <c r="IF25" s="22"/>
      <c r="IG25" s="22"/>
      <c r="IH25" s="22"/>
      <c r="II25" s="22"/>
    </row>
    <row r="26" spans="1:243" s="21" customFormat="1" ht="60">
      <c r="A26" s="71">
        <v>2.09</v>
      </c>
      <c r="B26" s="72" t="s">
        <v>73</v>
      </c>
      <c r="C26" s="34"/>
      <c r="D26" s="73">
        <v>3.5</v>
      </c>
      <c r="E26" s="74" t="s">
        <v>46</v>
      </c>
      <c r="F26" s="75">
        <v>1712.45</v>
      </c>
      <c r="G26" s="47"/>
      <c r="H26" s="41"/>
      <c r="I26" s="42" t="s">
        <v>33</v>
      </c>
      <c r="J26" s="43">
        <f t="shared" si="0"/>
        <v>1</v>
      </c>
      <c r="K26" s="41" t="s">
        <v>34</v>
      </c>
      <c r="L26" s="41" t="s">
        <v>4</v>
      </c>
      <c r="M26" s="44"/>
      <c r="N26" s="53"/>
      <c r="O26" s="53"/>
      <c r="P26" s="54"/>
      <c r="Q26" s="53"/>
      <c r="R26" s="53"/>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6">
        <f t="shared" si="1"/>
        <v>5993.58</v>
      </c>
      <c r="BB26" s="55">
        <f t="shared" si="2"/>
        <v>5993.58</v>
      </c>
      <c r="BC26" s="77" t="str">
        <f t="shared" si="3"/>
        <v>INR  Five Thousand Nine Hundred &amp; Ninety Three  and Paise Fifty Eight Only</v>
      </c>
      <c r="IA26" s="21">
        <v>2.09</v>
      </c>
      <c r="IB26" s="21" t="s">
        <v>73</v>
      </c>
      <c r="ID26" s="21">
        <v>3.5</v>
      </c>
      <c r="IE26" s="22" t="s">
        <v>46</v>
      </c>
      <c r="IF26" s="22"/>
      <c r="IG26" s="22"/>
      <c r="IH26" s="22"/>
      <c r="II26" s="22"/>
    </row>
    <row r="27" spans="1:243" s="21" customFormat="1" ht="75">
      <c r="A27" s="76">
        <v>2.1</v>
      </c>
      <c r="B27" s="72" t="s">
        <v>132</v>
      </c>
      <c r="C27" s="34"/>
      <c r="D27" s="61"/>
      <c r="E27" s="61"/>
      <c r="F27" s="61"/>
      <c r="G27" s="61"/>
      <c r="H27" s="61"/>
      <c r="I27" s="61"/>
      <c r="J27" s="61"/>
      <c r="K27" s="61"/>
      <c r="L27" s="61"/>
      <c r="M27" s="61"/>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IA27" s="21">
        <v>2.1</v>
      </c>
      <c r="IB27" s="21" t="s">
        <v>132</v>
      </c>
      <c r="IE27" s="22"/>
      <c r="IF27" s="22"/>
      <c r="IG27" s="22"/>
      <c r="IH27" s="22"/>
      <c r="II27" s="22"/>
    </row>
    <row r="28" spans="1:243" s="21" customFormat="1" ht="42" customHeight="1">
      <c r="A28" s="71">
        <v>2.11</v>
      </c>
      <c r="B28" s="72" t="s">
        <v>71</v>
      </c>
      <c r="C28" s="34"/>
      <c r="D28" s="73">
        <v>200</v>
      </c>
      <c r="E28" s="74" t="s">
        <v>43</v>
      </c>
      <c r="F28" s="75">
        <v>21.35</v>
      </c>
      <c r="G28" s="47"/>
      <c r="H28" s="41"/>
      <c r="I28" s="42" t="s">
        <v>33</v>
      </c>
      <c r="J28" s="43">
        <f t="shared" si="0"/>
        <v>1</v>
      </c>
      <c r="K28" s="41" t="s">
        <v>34</v>
      </c>
      <c r="L28" s="41" t="s">
        <v>4</v>
      </c>
      <c r="M28" s="44"/>
      <c r="N28" s="53"/>
      <c r="O28" s="53"/>
      <c r="P28" s="54"/>
      <c r="Q28" s="53"/>
      <c r="R28" s="53"/>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6">
        <f t="shared" si="1"/>
        <v>4270</v>
      </c>
      <c r="BB28" s="55">
        <f t="shared" si="2"/>
        <v>4270</v>
      </c>
      <c r="BC28" s="77" t="str">
        <f t="shared" si="3"/>
        <v>INR  Four Thousand Two Hundred &amp; Seventy  Only</v>
      </c>
      <c r="IA28" s="21">
        <v>2.11</v>
      </c>
      <c r="IB28" s="21" t="s">
        <v>71</v>
      </c>
      <c r="ID28" s="21">
        <v>200</v>
      </c>
      <c r="IE28" s="22" t="s">
        <v>43</v>
      </c>
      <c r="IF28" s="22"/>
      <c r="IG28" s="22"/>
      <c r="IH28" s="22"/>
      <c r="II28" s="22"/>
    </row>
    <row r="29" spans="1:243" s="21" customFormat="1" ht="30" customHeight="1">
      <c r="A29" s="71">
        <v>2.12</v>
      </c>
      <c r="B29" s="72" t="s">
        <v>133</v>
      </c>
      <c r="C29" s="34"/>
      <c r="D29" s="73">
        <v>40</v>
      </c>
      <c r="E29" s="74" t="s">
        <v>46</v>
      </c>
      <c r="F29" s="75">
        <v>58.18</v>
      </c>
      <c r="G29" s="47"/>
      <c r="H29" s="41"/>
      <c r="I29" s="42" t="s">
        <v>33</v>
      </c>
      <c r="J29" s="43">
        <f t="shared" si="0"/>
        <v>1</v>
      </c>
      <c r="K29" s="41" t="s">
        <v>34</v>
      </c>
      <c r="L29" s="41" t="s">
        <v>4</v>
      </c>
      <c r="M29" s="44"/>
      <c r="N29" s="53"/>
      <c r="O29" s="53"/>
      <c r="P29" s="54"/>
      <c r="Q29" s="53"/>
      <c r="R29" s="53"/>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6">
        <f t="shared" si="1"/>
        <v>2327.2</v>
      </c>
      <c r="BB29" s="55">
        <f t="shared" si="2"/>
        <v>2327.2</v>
      </c>
      <c r="BC29" s="77" t="str">
        <f t="shared" si="3"/>
        <v>INR  Two Thousand Three Hundred &amp; Twenty Seven  and Paise Twenty Only</v>
      </c>
      <c r="IA29" s="21">
        <v>2.12</v>
      </c>
      <c r="IB29" s="21" t="s">
        <v>133</v>
      </c>
      <c r="ID29" s="21">
        <v>40</v>
      </c>
      <c r="IE29" s="22" t="s">
        <v>46</v>
      </c>
      <c r="IF29" s="22"/>
      <c r="IG29" s="22"/>
      <c r="IH29" s="22"/>
      <c r="II29" s="22"/>
    </row>
    <row r="30" spans="1:243" s="21" customFormat="1" ht="17.25" customHeight="1">
      <c r="A30" s="71">
        <v>3</v>
      </c>
      <c r="B30" s="72" t="s">
        <v>47</v>
      </c>
      <c r="C30" s="34"/>
      <c r="D30" s="61"/>
      <c r="E30" s="61"/>
      <c r="F30" s="61"/>
      <c r="G30" s="61"/>
      <c r="H30" s="61"/>
      <c r="I30" s="61"/>
      <c r="J30" s="61"/>
      <c r="K30" s="61"/>
      <c r="L30" s="61"/>
      <c r="M30" s="61"/>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IA30" s="21">
        <v>3</v>
      </c>
      <c r="IB30" s="21" t="s">
        <v>47</v>
      </c>
      <c r="IE30" s="22"/>
      <c r="IF30" s="22"/>
      <c r="IG30" s="22"/>
      <c r="IH30" s="22"/>
      <c r="II30" s="22"/>
    </row>
    <row r="31" spans="1:243" s="21" customFormat="1" ht="60">
      <c r="A31" s="71">
        <v>3.01</v>
      </c>
      <c r="B31" s="72" t="s">
        <v>74</v>
      </c>
      <c r="C31" s="34"/>
      <c r="D31" s="61"/>
      <c r="E31" s="61"/>
      <c r="F31" s="61"/>
      <c r="G31" s="61"/>
      <c r="H31" s="61"/>
      <c r="I31" s="61"/>
      <c r="J31" s="61"/>
      <c r="K31" s="61"/>
      <c r="L31" s="61"/>
      <c r="M31" s="61"/>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IA31" s="21">
        <v>3.01</v>
      </c>
      <c r="IB31" s="21" t="s">
        <v>74</v>
      </c>
      <c r="IE31" s="22"/>
      <c r="IF31" s="22"/>
      <c r="IG31" s="22"/>
      <c r="IH31" s="22"/>
      <c r="II31" s="22"/>
    </row>
    <row r="32" spans="1:243" s="21" customFormat="1" ht="43.5" customHeight="1">
      <c r="A32" s="71">
        <v>3.02</v>
      </c>
      <c r="B32" s="72" t="s">
        <v>53</v>
      </c>
      <c r="C32" s="34"/>
      <c r="D32" s="73">
        <v>3.5</v>
      </c>
      <c r="E32" s="74" t="s">
        <v>46</v>
      </c>
      <c r="F32" s="75">
        <v>5952.3</v>
      </c>
      <c r="G32" s="47"/>
      <c r="H32" s="41"/>
      <c r="I32" s="42" t="s">
        <v>33</v>
      </c>
      <c r="J32" s="43">
        <f t="shared" si="0"/>
        <v>1</v>
      </c>
      <c r="K32" s="41" t="s">
        <v>34</v>
      </c>
      <c r="L32" s="41" t="s">
        <v>4</v>
      </c>
      <c r="M32" s="44"/>
      <c r="N32" s="53"/>
      <c r="O32" s="53"/>
      <c r="P32" s="54"/>
      <c r="Q32" s="53"/>
      <c r="R32" s="53"/>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6">
        <f t="shared" si="1"/>
        <v>20833.05</v>
      </c>
      <c r="BB32" s="55">
        <f t="shared" si="2"/>
        <v>20833.05</v>
      </c>
      <c r="BC32" s="77" t="str">
        <f t="shared" si="3"/>
        <v>INR  Twenty Thousand Eight Hundred &amp; Thirty Three  and Paise Five Only</v>
      </c>
      <c r="IA32" s="21">
        <v>3.02</v>
      </c>
      <c r="IB32" s="21" t="s">
        <v>53</v>
      </c>
      <c r="ID32" s="21">
        <v>3.5</v>
      </c>
      <c r="IE32" s="22" t="s">
        <v>46</v>
      </c>
      <c r="IF32" s="22"/>
      <c r="IG32" s="22"/>
      <c r="IH32" s="22"/>
      <c r="II32" s="22"/>
    </row>
    <row r="33" spans="1:243" s="21" customFormat="1" ht="73.5" customHeight="1">
      <c r="A33" s="71">
        <v>3.03</v>
      </c>
      <c r="B33" s="72" t="s">
        <v>134</v>
      </c>
      <c r="C33" s="34"/>
      <c r="D33" s="73">
        <v>2.1</v>
      </c>
      <c r="E33" s="74" t="s">
        <v>43</v>
      </c>
      <c r="F33" s="75">
        <v>305.04</v>
      </c>
      <c r="G33" s="47"/>
      <c r="H33" s="41"/>
      <c r="I33" s="42" t="s">
        <v>33</v>
      </c>
      <c r="J33" s="43">
        <f t="shared" si="0"/>
        <v>1</v>
      </c>
      <c r="K33" s="41" t="s">
        <v>34</v>
      </c>
      <c r="L33" s="41" t="s">
        <v>4</v>
      </c>
      <c r="M33" s="44"/>
      <c r="N33" s="53"/>
      <c r="O33" s="53"/>
      <c r="P33" s="54"/>
      <c r="Q33" s="53"/>
      <c r="R33" s="53"/>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6">
        <f t="shared" si="1"/>
        <v>640.58</v>
      </c>
      <c r="BB33" s="55">
        <f t="shared" si="2"/>
        <v>640.58</v>
      </c>
      <c r="BC33" s="77" t="str">
        <f t="shared" si="3"/>
        <v>INR  Six Hundred &amp; Forty  and Paise Fifty Eight Only</v>
      </c>
      <c r="IA33" s="21">
        <v>3.03</v>
      </c>
      <c r="IB33" s="21" t="s">
        <v>134</v>
      </c>
      <c r="ID33" s="21">
        <v>2.1</v>
      </c>
      <c r="IE33" s="22" t="s">
        <v>43</v>
      </c>
      <c r="IF33" s="22"/>
      <c r="IG33" s="22"/>
      <c r="IH33" s="22"/>
      <c r="II33" s="22"/>
    </row>
    <row r="34" spans="1:243" s="21" customFormat="1" ht="46.5" customHeight="1">
      <c r="A34" s="71">
        <v>3.04</v>
      </c>
      <c r="B34" s="72" t="s">
        <v>135</v>
      </c>
      <c r="C34" s="34"/>
      <c r="D34" s="73">
        <v>1</v>
      </c>
      <c r="E34" s="74" t="s">
        <v>187</v>
      </c>
      <c r="F34" s="75">
        <v>49.58</v>
      </c>
      <c r="G34" s="47"/>
      <c r="H34" s="41"/>
      <c r="I34" s="42" t="s">
        <v>33</v>
      </c>
      <c r="J34" s="43">
        <f t="shared" si="0"/>
        <v>1</v>
      </c>
      <c r="K34" s="41" t="s">
        <v>34</v>
      </c>
      <c r="L34" s="41" t="s">
        <v>4</v>
      </c>
      <c r="M34" s="44"/>
      <c r="N34" s="53"/>
      <c r="O34" s="53"/>
      <c r="P34" s="54"/>
      <c r="Q34" s="53"/>
      <c r="R34" s="53"/>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6">
        <f t="shared" si="1"/>
        <v>49.58</v>
      </c>
      <c r="BB34" s="55">
        <f t="shared" si="2"/>
        <v>49.58</v>
      </c>
      <c r="BC34" s="77" t="str">
        <f t="shared" si="3"/>
        <v>INR  Forty Nine and Paise Fifty Eight Only</v>
      </c>
      <c r="IA34" s="21">
        <v>3.04</v>
      </c>
      <c r="IB34" s="21" t="s">
        <v>135</v>
      </c>
      <c r="ID34" s="21">
        <v>1</v>
      </c>
      <c r="IE34" s="22" t="s">
        <v>187</v>
      </c>
      <c r="IF34" s="22"/>
      <c r="IG34" s="22"/>
      <c r="IH34" s="22"/>
      <c r="II34" s="22"/>
    </row>
    <row r="35" spans="1:243" s="21" customFormat="1" ht="73.5" customHeight="1">
      <c r="A35" s="71">
        <v>3.05</v>
      </c>
      <c r="B35" s="72" t="s">
        <v>136</v>
      </c>
      <c r="C35" s="34"/>
      <c r="D35" s="73">
        <v>2.1</v>
      </c>
      <c r="E35" s="74" t="s">
        <v>43</v>
      </c>
      <c r="F35" s="75">
        <v>96.45</v>
      </c>
      <c r="G35" s="47"/>
      <c r="H35" s="41"/>
      <c r="I35" s="42" t="s">
        <v>33</v>
      </c>
      <c r="J35" s="43">
        <f t="shared" si="0"/>
        <v>1</v>
      </c>
      <c r="K35" s="41" t="s">
        <v>34</v>
      </c>
      <c r="L35" s="41" t="s">
        <v>4</v>
      </c>
      <c r="M35" s="44"/>
      <c r="N35" s="53"/>
      <c r="O35" s="53"/>
      <c r="P35" s="54"/>
      <c r="Q35" s="53"/>
      <c r="R35" s="53"/>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6">
        <f t="shared" si="1"/>
        <v>202.55</v>
      </c>
      <c r="BB35" s="55">
        <f t="shared" si="2"/>
        <v>202.55</v>
      </c>
      <c r="BC35" s="77" t="str">
        <f t="shared" si="3"/>
        <v>INR  Two Hundred &amp; Two  and Paise Fifty Five Only</v>
      </c>
      <c r="IA35" s="21">
        <v>3.05</v>
      </c>
      <c r="IB35" s="21" t="s">
        <v>136</v>
      </c>
      <c r="ID35" s="21">
        <v>2.1</v>
      </c>
      <c r="IE35" s="22" t="s">
        <v>43</v>
      </c>
      <c r="IF35" s="22"/>
      <c r="IG35" s="22"/>
      <c r="IH35" s="22"/>
      <c r="II35" s="22"/>
    </row>
    <row r="36" spans="1:243" s="21" customFormat="1" ht="135" customHeight="1">
      <c r="A36" s="71">
        <v>3.06</v>
      </c>
      <c r="B36" s="72" t="s">
        <v>75</v>
      </c>
      <c r="C36" s="34"/>
      <c r="D36" s="73">
        <v>10</v>
      </c>
      <c r="E36" s="74" t="s">
        <v>43</v>
      </c>
      <c r="F36" s="75">
        <v>538.4</v>
      </c>
      <c r="G36" s="47"/>
      <c r="H36" s="41"/>
      <c r="I36" s="42" t="s">
        <v>33</v>
      </c>
      <c r="J36" s="43">
        <f t="shared" si="0"/>
        <v>1</v>
      </c>
      <c r="K36" s="41" t="s">
        <v>34</v>
      </c>
      <c r="L36" s="41" t="s">
        <v>4</v>
      </c>
      <c r="M36" s="44"/>
      <c r="N36" s="53"/>
      <c r="O36" s="53"/>
      <c r="P36" s="54"/>
      <c r="Q36" s="53"/>
      <c r="R36" s="53"/>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6">
        <f t="shared" si="1"/>
        <v>5384</v>
      </c>
      <c r="BB36" s="55">
        <f t="shared" si="2"/>
        <v>5384</v>
      </c>
      <c r="BC36" s="77" t="str">
        <f t="shared" si="3"/>
        <v>INR  Five Thousand Three Hundred &amp; Eighty Four  Only</v>
      </c>
      <c r="IA36" s="21">
        <v>3.06</v>
      </c>
      <c r="IB36" s="21" t="s">
        <v>75</v>
      </c>
      <c r="ID36" s="21">
        <v>10</v>
      </c>
      <c r="IE36" s="22" t="s">
        <v>43</v>
      </c>
      <c r="IF36" s="22"/>
      <c r="IG36" s="22"/>
      <c r="IH36" s="22"/>
      <c r="II36" s="22"/>
    </row>
    <row r="37" spans="1:243" s="21" customFormat="1" ht="18" customHeight="1">
      <c r="A37" s="71">
        <v>4</v>
      </c>
      <c r="B37" s="72" t="s">
        <v>76</v>
      </c>
      <c r="C37" s="34"/>
      <c r="D37" s="61"/>
      <c r="E37" s="61"/>
      <c r="F37" s="61"/>
      <c r="G37" s="61"/>
      <c r="H37" s="61"/>
      <c r="I37" s="61"/>
      <c r="J37" s="61"/>
      <c r="K37" s="61"/>
      <c r="L37" s="61"/>
      <c r="M37" s="61"/>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IA37" s="21">
        <v>4</v>
      </c>
      <c r="IB37" s="21" t="s">
        <v>76</v>
      </c>
      <c r="IE37" s="22"/>
      <c r="IF37" s="22"/>
      <c r="IG37" s="22"/>
      <c r="IH37" s="22"/>
      <c r="II37" s="22"/>
    </row>
    <row r="38" spans="1:243" s="21" customFormat="1" ht="56.25" customHeight="1">
      <c r="A38" s="71">
        <v>4.01</v>
      </c>
      <c r="B38" s="72" t="s">
        <v>137</v>
      </c>
      <c r="C38" s="34"/>
      <c r="D38" s="61"/>
      <c r="E38" s="61"/>
      <c r="F38" s="61"/>
      <c r="G38" s="61"/>
      <c r="H38" s="61"/>
      <c r="I38" s="61"/>
      <c r="J38" s="61"/>
      <c r="K38" s="61"/>
      <c r="L38" s="61"/>
      <c r="M38" s="61"/>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IA38" s="21">
        <v>4.01</v>
      </c>
      <c r="IB38" s="21" t="s">
        <v>137</v>
      </c>
      <c r="IE38" s="22"/>
      <c r="IF38" s="22"/>
      <c r="IG38" s="22"/>
      <c r="IH38" s="22"/>
      <c r="II38" s="22"/>
    </row>
    <row r="39" spans="1:243" s="21" customFormat="1" ht="44.25" customHeight="1">
      <c r="A39" s="71">
        <v>4.02</v>
      </c>
      <c r="B39" s="72" t="s">
        <v>138</v>
      </c>
      <c r="C39" s="34"/>
      <c r="D39" s="73">
        <v>1.1</v>
      </c>
      <c r="E39" s="74" t="s">
        <v>46</v>
      </c>
      <c r="F39" s="75">
        <v>6767.43</v>
      </c>
      <c r="G39" s="47"/>
      <c r="H39" s="41"/>
      <c r="I39" s="42" t="s">
        <v>33</v>
      </c>
      <c r="J39" s="43">
        <f t="shared" si="0"/>
        <v>1</v>
      </c>
      <c r="K39" s="41" t="s">
        <v>34</v>
      </c>
      <c r="L39" s="41" t="s">
        <v>4</v>
      </c>
      <c r="M39" s="44"/>
      <c r="N39" s="53"/>
      <c r="O39" s="53"/>
      <c r="P39" s="54"/>
      <c r="Q39" s="53"/>
      <c r="R39" s="53"/>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6">
        <f t="shared" si="1"/>
        <v>7444.17</v>
      </c>
      <c r="BB39" s="55">
        <f t="shared" si="2"/>
        <v>7444.17</v>
      </c>
      <c r="BC39" s="77" t="str">
        <f t="shared" si="3"/>
        <v>INR  Seven Thousand Four Hundred &amp; Forty Four  and Paise Seventeen Only</v>
      </c>
      <c r="IA39" s="21">
        <v>4.02</v>
      </c>
      <c r="IB39" s="21" t="s">
        <v>138</v>
      </c>
      <c r="ID39" s="21">
        <v>1.1</v>
      </c>
      <c r="IE39" s="22" t="s">
        <v>46</v>
      </c>
      <c r="IF39" s="22"/>
      <c r="IG39" s="22"/>
      <c r="IH39" s="22"/>
      <c r="II39" s="22"/>
    </row>
    <row r="40" spans="1:243" s="21" customFormat="1" ht="88.5" customHeight="1">
      <c r="A40" s="71">
        <v>4.03</v>
      </c>
      <c r="B40" s="72" t="s">
        <v>77</v>
      </c>
      <c r="C40" s="34"/>
      <c r="D40" s="61"/>
      <c r="E40" s="61"/>
      <c r="F40" s="61"/>
      <c r="G40" s="61"/>
      <c r="H40" s="61"/>
      <c r="I40" s="61"/>
      <c r="J40" s="61"/>
      <c r="K40" s="61"/>
      <c r="L40" s="61"/>
      <c r="M40" s="61"/>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IA40" s="21">
        <v>4.03</v>
      </c>
      <c r="IB40" s="21" t="s">
        <v>77</v>
      </c>
      <c r="IE40" s="22"/>
      <c r="IF40" s="22"/>
      <c r="IG40" s="22"/>
      <c r="IH40" s="22"/>
      <c r="II40" s="22"/>
    </row>
    <row r="41" spans="1:243" s="21" customFormat="1" ht="45.75" customHeight="1">
      <c r="A41" s="71">
        <v>4.04</v>
      </c>
      <c r="B41" s="72" t="s">
        <v>78</v>
      </c>
      <c r="C41" s="34"/>
      <c r="D41" s="73">
        <v>1.2</v>
      </c>
      <c r="E41" s="74" t="s">
        <v>46</v>
      </c>
      <c r="F41" s="75">
        <v>8159.58</v>
      </c>
      <c r="G41" s="47"/>
      <c r="H41" s="41"/>
      <c r="I41" s="42" t="s">
        <v>33</v>
      </c>
      <c r="J41" s="43">
        <f t="shared" si="0"/>
        <v>1</v>
      </c>
      <c r="K41" s="41" t="s">
        <v>34</v>
      </c>
      <c r="L41" s="41" t="s">
        <v>4</v>
      </c>
      <c r="M41" s="44"/>
      <c r="N41" s="53"/>
      <c r="O41" s="53"/>
      <c r="P41" s="54"/>
      <c r="Q41" s="53"/>
      <c r="R41" s="53"/>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6">
        <f t="shared" si="1"/>
        <v>9791.5</v>
      </c>
      <c r="BB41" s="55">
        <f t="shared" si="2"/>
        <v>9791.5</v>
      </c>
      <c r="BC41" s="77" t="str">
        <f t="shared" si="3"/>
        <v>INR  Nine Thousand Seven Hundred &amp; Ninety One  and Paise Fifty Only</v>
      </c>
      <c r="IA41" s="21">
        <v>4.04</v>
      </c>
      <c r="IB41" s="21" t="s">
        <v>78</v>
      </c>
      <c r="ID41" s="21">
        <v>1.2</v>
      </c>
      <c r="IE41" s="22" t="s">
        <v>46</v>
      </c>
      <c r="IF41" s="22"/>
      <c r="IG41" s="22"/>
      <c r="IH41" s="22"/>
      <c r="II41" s="22"/>
    </row>
    <row r="42" spans="1:243" s="21" customFormat="1" ht="146.25" customHeight="1">
      <c r="A42" s="71">
        <v>4.05</v>
      </c>
      <c r="B42" s="72" t="s">
        <v>54</v>
      </c>
      <c r="C42" s="34"/>
      <c r="D42" s="73">
        <v>1</v>
      </c>
      <c r="E42" s="74" t="s">
        <v>46</v>
      </c>
      <c r="F42" s="75">
        <v>8560.98</v>
      </c>
      <c r="G42" s="47"/>
      <c r="H42" s="41"/>
      <c r="I42" s="42" t="s">
        <v>33</v>
      </c>
      <c r="J42" s="43">
        <f t="shared" si="0"/>
        <v>1</v>
      </c>
      <c r="K42" s="41" t="s">
        <v>34</v>
      </c>
      <c r="L42" s="41" t="s">
        <v>4</v>
      </c>
      <c r="M42" s="44"/>
      <c r="N42" s="53"/>
      <c r="O42" s="53"/>
      <c r="P42" s="54"/>
      <c r="Q42" s="53"/>
      <c r="R42" s="53"/>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6">
        <f t="shared" si="1"/>
        <v>8560.98</v>
      </c>
      <c r="BB42" s="55">
        <f t="shared" si="2"/>
        <v>8560.98</v>
      </c>
      <c r="BC42" s="77" t="str">
        <f t="shared" si="3"/>
        <v>INR  Eight Thousand Five Hundred &amp; Sixty  and Paise Ninety Eight Only</v>
      </c>
      <c r="IA42" s="21">
        <v>4.05</v>
      </c>
      <c r="IB42" s="21" t="s">
        <v>54</v>
      </c>
      <c r="ID42" s="21">
        <v>1</v>
      </c>
      <c r="IE42" s="22" t="s">
        <v>46</v>
      </c>
      <c r="IF42" s="22"/>
      <c r="IG42" s="22"/>
      <c r="IH42" s="22"/>
      <c r="II42" s="22"/>
    </row>
    <row r="43" spans="1:243" s="21" customFormat="1" ht="31.5" customHeight="1">
      <c r="A43" s="71">
        <v>4.06</v>
      </c>
      <c r="B43" s="72" t="s">
        <v>79</v>
      </c>
      <c r="C43" s="34"/>
      <c r="D43" s="61"/>
      <c r="E43" s="61"/>
      <c r="F43" s="61"/>
      <c r="G43" s="61"/>
      <c r="H43" s="61"/>
      <c r="I43" s="61"/>
      <c r="J43" s="61"/>
      <c r="K43" s="61"/>
      <c r="L43" s="61"/>
      <c r="M43" s="61"/>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IA43" s="21">
        <v>4.06</v>
      </c>
      <c r="IB43" s="21" t="s">
        <v>79</v>
      </c>
      <c r="IE43" s="22"/>
      <c r="IF43" s="22"/>
      <c r="IG43" s="22"/>
      <c r="IH43" s="22"/>
      <c r="II43" s="22"/>
    </row>
    <row r="44" spans="1:243" s="21" customFormat="1" ht="30.75" customHeight="1">
      <c r="A44" s="71">
        <v>4.07</v>
      </c>
      <c r="B44" s="72" t="s">
        <v>80</v>
      </c>
      <c r="C44" s="34"/>
      <c r="D44" s="73">
        <v>2.5</v>
      </c>
      <c r="E44" s="74" t="s">
        <v>43</v>
      </c>
      <c r="F44" s="75">
        <v>249.76</v>
      </c>
      <c r="G44" s="47"/>
      <c r="H44" s="41"/>
      <c r="I44" s="42" t="s">
        <v>33</v>
      </c>
      <c r="J44" s="43">
        <f t="shared" si="0"/>
        <v>1</v>
      </c>
      <c r="K44" s="41" t="s">
        <v>34</v>
      </c>
      <c r="L44" s="41" t="s">
        <v>4</v>
      </c>
      <c r="M44" s="44"/>
      <c r="N44" s="53"/>
      <c r="O44" s="53"/>
      <c r="P44" s="54"/>
      <c r="Q44" s="53"/>
      <c r="R44" s="53"/>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6">
        <f t="shared" si="1"/>
        <v>624.4</v>
      </c>
      <c r="BB44" s="55">
        <f t="shared" si="2"/>
        <v>624.4</v>
      </c>
      <c r="BC44" s="77" t="str">
        <f t="shared" si="3"/>
        <v>INR  Six Hundred &amp; Twenty Four  and Paise Forty Only</v>
      </c>
      <c r="IA44" s="21">
        <v>4.07</v>
      </c>
      <c r="IB44" s="21" t="s">
        <v>80</v>
      </c>
      <c r="ID44" s="21">
        <v>2.5</v>
      </c>
      <c r="IE44" s="22" t="s">
        <v>43</v>
      </c>
      <c r="IF44" s="22"/>
      <c r="IG44" s="22"/>
      <c r="IH44" s="22"/>
      <c r="II44" s="22"/>
    </row>
    <row r="45" spans="1:243" s="21" customFormat="1" ht="29.25" customHeight="1">
      <c r="A45" s="71">
        <v>4.08</v>
      </c>
      <c r="B45" s="72" t="s">
        <v>81</v>
      </c>
      <c r="C45" s="34"/>
      <c r="D45" s="73">
        <v>4</v>
      </c>
      <c r="E45" s="74" t="s">
        <v>43</v>
      </c>
      <c r="F45" s="75">
        <v>607.67</v>
      </c>
      <c r="G45" s="47"/>
      <c r="H45" s="41"/>
      <c r="I45" s="42" t="s">
        <v>33</v>
      </c>
      <c r="J45" s="43">
        <f>IF(I45="Less(-)",-1,1)</f>
        <v>1</v>
      </c>
      <c r="K45" s="41" t="s">
        <v>34</v>
      </c>
      <c r="L45" s="41" t="s">
        <v>4</v>
      </c>
      <c r="M45" s="44"/>
      <c r="N45" s="53"/>
      <c r="O45" s="53"/>
      <c r="P45" s="54"/>
      <c r="Q45" s="53"/>
      <c r="R45" s="53"/>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6">
        <f>total_amount_ba($B$2,$D$2,D45,F45,J45,K45,M45)</f>
        <v>2430.68</v>
      </c>
      <c r="BB45" s="55">
        <f>BA45+SUM(N45:AZ45)</f>
        <v>2430.68</v>
      </c>
      <c r="BC45" s="77" t="str">
        <f>SpellNumber(L45,BB45)</f>
        <v>INR  Two Thousand Four Hundred &amp; Thirty  and Paise Sixty Eight Only</v>
      </c>
      <c r="IA45" s="21">
        <v>4.08</v>
      </c>
      <c r="IB45" s="21" t="s">
        <v>81</v>
      </c>
      <c r="ID45" s="21">
        <v>4</v>
      </c>
      <c r="IE45" s="22" t="s">
        <v>43</v>
      </c>
      <c r="IF45" s="22"/>
      <c r="IG45" s="22"/>
      <c r="IH45" s="22"/>
      <c r="II45" s="22"/>
    </row>
    <row r="46" spans="1:243" s="21" customFormat="1" ht="29.25" customHeight="1">
      <c r="A46" s="71">
        <v>4.09</v>
      </c>
      <c r="B46" s="72" t="s">
        <v>139</v>
      </c>
      <c r="C46" s="34"/>
      <c r="D46" s="73">
        <v>20</v>
      </c>
      <c r="E46" s="74" t="s">
        <v>43</v>
      </c>
      <c r="F46" s="75">
        <v>643.31</v>
      </c>
      <c r="G46" s="47"/>
      <c r="H46" s="41"/>
      <c r="I46" s="42" t="s">
        <v>33</v>
      </c>
      <c r="J46" s="43">
        <f>IF(I46="Less(-)",-1,1)</f>
        <v>1</v>
      </c>
      <c r="K46" s="41" t="s">
        <v>34</v>
      </c>
      <c r="L46" s="41" t="s">
        <v>4</v>
      </c>
      <c r="M46" s="44"/>
      <c r="N46" s="53"/>
      <c r="O46" s="53"/>
      <c r="P46" s="54"/>
      <c r="Q46" s="53"/>
      <c r="R46" s="53"/>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6">
        <f>total_amount_ba($B$2,$D$2,D46,F46,J46,K46,M46)</f>
        <v>12866.2</v>
      </c>
      <c r="BB46" s="55">
        <f>BA46+SUM(N46:AZ46)</f>
        <v>12866.2</v>
      </c>
      <c r="BC46" s="77" t="str">
        <f>SpellNumber(L46,BB46)</f>
        <v>INR  Twelve Thousand Eight Hundred &amp; Sixty Six  and Paise Twenty Only</v>
      </c>
      <c r="IA46" s="21">
        <v>4.09</v>
      </c>
      <c r="IB46" s="21" t="s">
        <v>139</v>
      </c>
      <c r="ID46" s="21">
        <v>20</v>
      </c>
      <c r="IE46" s="22" t="s">
        <v>43</v>
      </c>
      <c r="IF46" s="22"/>
      <c r="IG46" s="22"/>
      <c r="IH46" s="22"/>
      <c r="II46" s="22"/>
    </row>
    <row r="47" spans="1:243" s="21" customFormat="1" ht="18.75" customHeight="1">
      <c r="A47" s="76">
        <v>4.1</v>
      </c>
      <c r="B47" s="72" t="s">
        <v>82</v>
      </c>
      <c r="C47" s="34"/>
      <c r="D47" s="61"/>
      <c r="E47" s="61"/>
      <c r="F47" s="61"/>
      <c r="G47" s="61"/>
      <c r="H47" s="61"/>
      <c r="I47" s="61"/>
      <c r="J47" s="61"/>
      <c r="K47" s="61"/>
      <c r="L47" s="61"/>
      <c r="M47" s="61"/>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IA47" s="21">
        <v>4.1</v>
      </c>
      <c r="IB47" s="21" t="s">
        <v>82</v>
      </c>
      <c r="IE47" s="22"/>
      <c r="IF47" s="22"/>
      <c r="IG47" s="22"/>
      <c r="IH47" s="22"/>
      <c r="II47" s="22"/>
    </row>
    <row r="48" spans="1:243" s="21" customFormat="1" ht="31.5" customHeight="1">
      <c r="A48" s="71">
        <v>4.11</v>
      </c>
      <c r="B48" s="72" t="s">
        <v>83</v>
      </c>
      <c r="C48" s="34"/>
      <c r="D48" s="73">
        <v>17</v>
      </c>
      <c r="E48" s="74" t="s">
        <v>44</v>
      </c>
      <c r="F48" s="75">
        <v>151.91</v>
      </c>
      <c r="G48" s="47"/>
      <c r="H48" s="41"/>
      <c r="I48" s="42" t="s">
        <v>33</v>
      </c>
      <c r="J48" s="43">
        <f>IF(I48="Less(-)",-1,1)</f>
        <v>1</v>
      </c>
      <c r="K48" s="41" t="s">
        <v>34</v>
      </c>
      <c r="L48" s="41" t="s">
        <v>4</v>
      </c>
      <c r="M48" s="44"/>
      <c r="N48" s="53"/>
      <c r="O48" s="53"/>
      <c r="P48" s="54"/>
      <c r="Q48" s="53"/>
      <c r="R48" s="53"/>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6">
        <f>total_amount_ba($B$2,$D$2,D48,F48,J48,K48,M48)</f>
        <v>2582.47</v>
      </c>
      <c r="BB48" s="55">
        <f>BA48+SUM(N48:AZ48)</f>
        <v>2582.47</v>
      </c>
      <c r="BC48" s="77" t="str">
        <f>SpellNumber(L48,BB48)</f>
        <v>INR  Two Thousand Five Hundred &amp; Eighty Two  and Paise Forty Seven Only</v>
      </c>
      <c r="IA48" s="21">
        <v>4.11</v>
      </c>
      <c r="IB48" s="21" t="s">
        <v>83</v>
      </c>
      <c r="ID48" s="21">
        <v>17</v>
      </c>
      <c r="IE48" s="22" t="s">
        <v>44</v>
      </c>
      <c r="IF48" s="22"/>
      <c r="IG48" s="22"/>
      <c r="IH48" s="22"/>
      <c r="II48" s="22"/>
    </row>
    <row r="49" spans="1:243" s="21" customFormat="1" ht="47.25" customHeight="1">
      <c r="A49" s="71">
        <v>4.12</v>
      </c>
      <c r="B49" s="72" t="s">
        <v>84</v>
      </c>
      <c r="C49" s="34"/>
      <c r="D49" s="61"/>
      <c r="E49" s="61"/>
      <c r="F49" s="61"/>
      <c r="G49" s="61"/>
      <c r="H49" s="61"/>
      <c r="I49" s="61"/>
      <c r="J49" s="61"/>
      <c r="K49" s="61"/>
      <c r="L49" s="61"/>
      <c r="M49" s="61"/>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IA49" s="21">
        <v>4.12</v>
      </c>
      <c r="IB49" s="21" t="s">
        <v>84</v>
      </c>
      <c r="IE49" s="22"/>
      <c r="IF49" s="22"/>
      <c r="IG49" s="22"/>
      <c r="IH49" s="22"/>
      <c r="II49" s="22"/>
    </row>
    <row r="50" spans="1:243" s="21" customFormat="1" ht="44.25" customHeight="1">
      <c r="A50" s="71">
        <v>4.13</v>
      </c>
      <c r="B50" s="72" t="s">
        <v>55</v>
      </c>
      <c r="C50" s="34"/>
      <c r="D50" s="73">
        <v>320</v>
      </c>
      <c r="E50" s="74" t="s">
        <v>63</v>
      </c>
      <c r="F50" s="75">
        <v>73.21</v>
      </c>
      <c r="G50" s="47"/>
      <c r="H50" s="41"/>
      <c r="I50" s="42" t="s">
        <v>33</v>
      </c>
      <c r="J50" s="43">
        <f>IF(I50="Less(-)",-1,1)</f>
        <v>1</v>
      </c>
      <c r="K50" s="41" t="s">
        <v>34</v>
      </c>
      <c r="L50" s="41" t="s">
        <v>4</v>
      </c>
      <c r="M50" s="44"/>
      <c r="N50" s="53"/>
      <c r="O50" s="53"/>
      <c r="P50" s="54"/>
      <c r="Q50" s="53"/>
      <c r="R50" s="53"/>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6">
        <f>total_amount_ba($B$2,$D$2,D50,F50,J50,K50,M50)</f>
        <v>23427.2</v>
      </c>
      <c r="BB50" s="55">
        <f>BA50+SUM(N50:AZ50)</f>
        <v>23427.2</v>
      </c>
      <c r="BC50" s="77" t="str">
        <f>SpellNumber(L50,BB50)</f>
        <v>INR  Twenty Three Thousand Four Hundred &amp; Twenty Seven  and Paise Twenty Only</v>
      </c>
      <c r="IA50" s="21">
        <v>4.13</v>
      </c>
      <c r="IB50" s="21" t="s">
        <v>55</v>
      </c>
      <c r="ID50" s="21">
        <v>320</v>
      </c>
      <c r="IE50" s="22" t="s">
        <v>63</v>
      </c>
      <c r="IF50" s="22"/>
      <c r="IG50" s="22"/>
      <c r="IH50" s="22"/>
      <c r="II50" s="22"/>
    </row>
    <row r="51" spans="1:243" s="21" customFormat="1" ht="15.75">
      <c r="A51" s="71">
        <v>5</v>
      </c>
      <c r="B51" s="72" t="s">
        <v>85</v>
      </c>
      <c r="C51" s="34"/>
      <c r="D51" s="61"/>
      <c r="E51" s="61"/>
      <c r="F51" s="61"/>
      <c r="G51" s="61"/>
      <c r="H51" s="61"/>
      <c r="I51" s="61"/>
      <c r="J51" s="61"/>
      <c r="K51" s="61"/>
      <c r="L51" s="61"/>
      <c r="M51" s="61"/>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IA51" s="21">
        <v>5</v>
      </c>
      <c r="IB51" s="21" t="s">
        <v>85</v>
      </c>
      <c r="IE51" s="22"/>
      <c r="IF51" s="22"/>
      <c r="IG51" s="22"/>
      <c r="IH51" s="22"/>
      <c r="II51" s="22"/>
    </row>
    <row r="52" spans="1:243" s="21" customFormat="1" ht="45">
      <c r="A52" s="71">
        <v>5.01</v>
      </c>
      <c r="B52" s="72" t="s">
        <v>86</v>
      </c>
      <c r="C52" s="34"/>
      <c r="D52" s="61"/>
      <c r="E52" s="61"/>
      <c r="F52" s="61"/>
      <c r="G52" s="61"/>
      <c r="H52" s="61"/>
      <c r="I52" s="61"/>
      <c r="J52" s="61"/>
      <c r="K52" s="61"/>
      <c r="L52" s="61"/>
      <c r="M52" s="61"/>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IA52" s="21">
        <v>5.01</v>
      </c>
      <c r="IB52" s="21" t="s">
        <v>86</v>
      </c>
      <c r="IE52" s="22"/>
      <c r="IF52" s="22"/>
      <c r="IG52" s="22"/>
      <c r="IH52" s="22"/>
      <c r="II52" s="22"/>
    </row>
    <row r="53" spans="1:243" s="21" customFormat="1" ht="42.75">
      <c r="A53" s="71">
        <v>5.02</v>
      </c>
      <c r="B53" s="72" t="s">
        <v>87</v>
      </c>
      <c r="C53" s="34"/>
      <c r="D53" s="73">
        <v>12.5</v>
      </c>
      <c r="E53" s="74" t="s">
        <v>46</v>
      </c>
      <c r="F53" s="75">
        <v>5398.9</v>
      </c>
      <c r="G53" s="47"/>
      <c r="H53" s="41"/>
      <c r="I53" s="42" t="s">
        <v>33</v>
      </c>
      <c r="J53" s="43">
        <f>IF(I53="Less(-)",-1,1)</f>
        <v>1</v>
      </c>
      <c r="K53" s="41" t="s">
        <v>34</v>
      </c>
      <c r="L53" s="41" t="s">
        <v>4</v>
      </c>
      <c r="M53" s="44"/>
      <c r="N53" s="53"/>
      <c r="O53" s="53"/>
      <c r="P53" s="54"/>
      <c r="Q53" s="53"/>
      <c r="R53" s="53"/>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6">
        <f>total_amount_ba($B$2,$D$2,D53,F53,J53,K53,M53)</f>
        <v>67486.25</v>
      </c>
      <c r="BB53" s="55">
        <f>BA53+SUM(N53:AZ53)</f>
        <v>67486.25</v>
      </c>
      <c r="BC53" s="77" t="str">
        <f>SpellNumber(L53,BB53)</f>
        <v>INR  Sixty Seven Thousand Four Hundred &amp; Eighty Six  and Paise Twenty Five Only</v>
      </c>
      <c r="IA53" s="21">
        <v>5.02</v>
      </c>
      <c r="IB53" s="21" t="s">
        <v>87</v>
      </c>
      <c r="ID53" s="21">
        <v>12.5</v>
      </c>
      <c r="IE53" s="22" t="s">
        <v>46</v>
      </c>
      <c r="IF53" s="22"/>
      <c r="IG53" s="22"/>
      <c r="IH53" s="22"/>
      <c r="II53" s="22"/>
    </row>
    <row r="54" spans="1:243" s="21" customFormat="1" ht="60" customHeight="1">
      <c r="A54" s="71">
        <v>5.03</v>
      </c>
      <c r="B54" s="72" t="s">
        <v>88</v>
      </c>
      <c r="C54" s="34"/>
      <c r="D54" s="61"/>
      <c r="E54" s="61"/>
      <c r="F54" s="61"/>
      <c r="G54" s="61"/>
      <c r="H54" s="61"/>
      <c r="I54" s="61"/>
      <c r="J54" s="61"/>
      <c r="K54" s="61"/>
      <c r="L54" s="61"/>
      <c r="M54" s="61"/>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IA54" s="21">
        <v>5.03</v>
      </c>
      <c r="IB54" s="21" t="s">
        <v>88</v>
      </c>
      <c r="IE54" s="22"/>
      <c r="IF54" s="22"/>
      <c r="IG54" s="22"/>
      <c r="IH54" s="22"/>
      <c r="II54" s="22"/>
    </row>
    <row r="55" spans="1:243" s="21" customFormat="1" ht="42.75">
      <c r="A55" s="71">
        <v>5.04</v>
      </c>
      <c r="B55" s="72" t="s">
        <v>87</v>
      </c>
      <c r="C55" s="34"/>
      <c r="D55" s="73">
        <v>4.5</v>
      </c>
      <c r="E55" s="74" t="s">
        <v>46</v>
      </c>
      <c r="F55" s="75">
        <v>6655.37</v>
      </c>
      <c r="G55" s="47"/>
      <c r="H55" s="41"/>
      <c r="I55" s="42" t="s">
        <v>33</v>
      </c>
      <c r="J55" s="43">
        <f>IF(I55="Less(-)",-1,1)</f>
        <v>1</v>
      </c>
      <c r="K55" s="41" t="s">
        <v>34</v>
      </c>
      <c r="L55" s="41" t="s">
        <v>4</v>
      </c>
      <c r="M55" s="44"/>
      <c r="N55" s="53"/>
      <c r="O55" s="53"/>
      <c r="P55" s="54"/>
      <c r="Q55" s="53"/>
      <c r="R55" s="53"/>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6">
        <f>total_amount_ba($B$2,$D$2,D55,F55,J55,K55,M55)</f>
        <v>29949.17</v>
      </c>
      <c r="BB55" s="55">
        <f>BA55+SUM(N55:AZ55)</f>
        <v>29949.17</v>
      </c>
      <c r="BC55" s="77" t="str">
        <f>SpellNumber(L55,BB55)</f>
        <v>INR  Twenty Nine Thousand Nine Hundred &amp; Forty Nine  and Paise Seventeen Only</v>
      </c>
      <c r="IA55" s="21">
        <v>5.04</v>
      </c>
      <c r="IB55" s="21" t="s">
        <v>87</v>
      </c>
      <c r="ID55" s="21">
        <v>4.5</v>
      </c>
      <c r="IE55" s="22" t="s">
        <v>46</v>
      </c>
      <c r="IF55" s="22"/>
      <c r="IG55" s="22"/>
      <c r="IH55" s="22"/>
      <c r="II55" s="22"/>
    </row>
    <row r="56" spans="1:243" s="21" customFormat="1" ht="35.25" customHeight="1">
      <c r="A56" s="71">
        <v>5.05</v>
      </c>
      <c r="B56" s="72" t="s">
        <v>140</v>
      </c>
      <c r="C56" s="34"/>
      <c r="D56" s="61"/>
      <c r="E56" s="61"/>
      <c r="F56" s="61"/>
      <c r="G56" s="61"/>
      <c r="H56" s="61"/>
      <c r="I56" s="61"/>
      <c r="J56" s="61"/>
      <c r="K56" s="61"/>
      <c r="L56" s="61"/>
      <c r="M56" s="61"/>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IA56" s="21">
        <v>5.05</v>
      </c>
      <c r="IB56" s="21" t="s">
        <v>140</v>
      </c>
      <c r="IE56" s="22"/>
      <c r="IF56" s="22"/>
      <c r="IG56" s="22"/>
      <c r="IH56" s="22"/>
      <c r="II56" s="22"/>
    </row>
    <row r="57" spans="1:243" s="21" customFormat="1" ht="30.75" customHeight="1">
      <c r="A57" s="71">
        <v>5.06</v>
      </c>
      <c r="B57" s="72" t="s">
        <v>141</v>
      </c>
      <c r="C57" s="34"/>
      <c r="D57" s="73">
        <v>6</v>
      </c>
      <c r="E57" s="74" t="s">
        <v>43</v>
      </c>
      <c r="F57" s="75">
        <v>678.43</v>
      </c>
      <c r="G57" s="47"/>
      <c r="H57" s="41"/>
      <c r="I57" s="42" t="s">
        <v>33</v>
      </c>
      <c r="J57" s="43">
        <f>IF(I57="Less(-)",-1,1)</f>
        <v>1</v>
      </c>
      <c r="K57" s="41" t="s">
        <v>34</v>
      </c>
      <c r="L57" s="41" t="s">
        <v>4</v>
      </c>
      <c r="M57" s="44"/>
      <c r="N57" s="53"/>
      <c r="O57" s="53"/>
      <c r="P57" s="54"/>
      <c r="Q57" s="53"/>
      <c r="R57" s="53"/>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6">
        <f>total_amount_ba($B$2,$D$2,D57,F57,J57,K57,M57)</f>
        <v>4070.58</v>
      </c>
      <c r="BB57" s="55">
        <f>BA57+SUM(N57:AZ57)</f>
        <v>4070.58</v>
      </c>
      <c r="BC57" s="77" t="str">
        <f>SpellNumber(L57,BB57)</f>
        <v>INR  Four Thousand  &amp;Seventy  and Paise Fifty Eight Only</v>
      </c>
      <c r="IA57" s="21">
        <v>5.06</v>
      </c>
      <c r="IB57" s="21" t="s">
        <v>141</v>
      </c>
      <c r="ID57" s="21">
        <v>6</v>
      </c>
      <c r="IE57" s="22" t="s">
        <v>43</v>
      </c>
      <c r="IF57" s="22"/>
      <c r="IG57" s="22"/>
      <c r="IH57" s="22"/>
      <c r="II57" s="22"/>
    </row>
    <row r="58" spans="1:243" s="21" customFormat="1" ht="46.5" customHeight="1">
      <c r="A58" s="71">
        <v>5.07</v>
      </c>
      <c r="B58" s="72" t="s">
        <v>89</v>
      </c>
      <c r="C58" s="34"/>
      <c r="D58" s="61"/>
      <c r="E58" s="61"/>
      <c r="F58" s="61"/>
      <c r="G58" s="61"/>
      <c r="H58" s="61"/>
      <c r="I58" s="61"/>
      <c r="J58" s="61"/>
      <c r="K58" s="61"/>
      <c r="L58" s="61"/>
      <c r="M58" s="61"/>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IA58" s="21">
        <v>5.07</v>
      </c>
      <c r="IB58" s="21" t="s">
        <v>89</v>
      </c>
      <c r="IE58" s="22"/>
      <c r="IF58" s="22"/>
      <c r="IG58" s="22"/>
      <c r="IH58" s="22"/>
      <c r="II58" s="22"/>
    </row>
    <row r="59" spans="1:243" s="21" customFormat="1" ht="31.5" customHeight="1">
      <c r="A59" s="71">
        <v>5.08</v>
      </c>
      <c r="B59" s="72" t="s">
        <v>56</v>
      </c>
      <c r="C59" s="34"/>
      <c r="D59" s="73">
        <v>3</v>
      </c>
      <c r="E59" s="74" t="s">
        <v>43</v>
      </c>
      <c r="F59" s="75">
        <v>817.27</v>
      </c>
      <c r="G59" s="47"/>
      <c r="H59" s="41"/>
      <c r="I59" s="42" t="s">
        <v>33</v>
      </c>
      <c r="J59" s="43">
        <f>IF(I59="Less(-)",-1,1)</f>
        <v>1</v>
      </c>
      <c r="K59" s="41" t="s">
        <v>34</v>
      </c>
      <c r="L59" s="41" t="s">
        <v>4</v>
      </c>
      <c r="M59" s="44"/>
      <c r="N59" s="53"/>
      <c r="O59" s="53"/>
      <c r="P59" s="54"/>
      <c r="Q59" s="53"/>
      <c r="R59" s="53"/>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6">
        <f>total_amount_ba($B$2,$D$2,D59,F59,J59,K59,M59)</f>
        <v>2451.81</v>
      </c>
      <c r="BB59" s="55">
        <f>BA59+SUM(N59:AZ59)</f>
        <v>2451.81</v>
      </c>
      <c r="BC59" s="77" t="str">
        <f>SpellNumber(L59,BB59)</f>
        <v>INR  Two Thousand Four Hundred &amp; Fifty One  and Paise Eighty One Only</v>
      </c>
      <c r="IA59" s="21">
        <v>5.08</v>
      </c>
      <c r="IB59" s="21" t="s">
        <v>56</v>
      </c>
      <c r="ID59" s="21">
        <v>3</v>
      </c>
      <c r="IE59" s="22" t="s">
        <v>43</v>
      </c>
      <c r="IF59" s="22"/>
      <c r="IG59" s="22"/>
      <c r="IH59" s="22"/>
      <c r="II59" s="22"/>
    </row>
    <row r="60" spans="1:243" s="21" customFormat="1" ht="73.5" customHeight="1">
      <c r="A60" s="71">
        <v>5.09</v>
      </c>
      <c r="B60" s="72" t="s">
        <v>90</v>
      </c>
      <c r="C60" s="34"/>
      <c r="D60" s="73">
        <v>15</v>
      </c>
      <c r="E60" s="74" t="s">
        <v>44</v>
      </c>
      <c r="F60" s="75">
        <v>45.59</v>
      </c>
      <c r="G60" s="47"/>
      <c r="H60" s="41"/>
      <c r="I60" s="42" t="s">
        <v>33</v>
      </c>
      <c r="J60" s="43">
        <f>IF(I60="Less(-)",-1,1)</f>
        <v>1</v>
      </c>
      <c r="K60" s="41" t="s">
        <v>34</v>
      </c>
      <c r="L60" s="41" t="s">
        <v>4</v>
      </c>
      <c r="M60" s="44"/>
      <c r="N60" s="53"/>
      <c r="O60" s="53"/>
      <c r="P60" s="54"/>
      <c r="Q60" s="53"/>
      <c r="R60" s="53"/>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6">
        <f>total_amount_ba($B$2,$D$2,D60,F60,J60,K60,M60)</f>
        <v>683.85</v>
      </c>
      <c r="BB60" s="55">
        <f>BA60+SUM(N60:AZ60)</f>
        <v>683.85</v>
      </c>
      <c r="BC60" s="77" t="str">
        <f>SpellNumber(L60,BB60)</f>
        <v>INR  Six Hundred &amp; Eighty Three  and Paise Eighty Five Only</v>
      </c>
      <c r="IA60" s="21">
        <v>5.09</v>
      </c>
      <c r="IB60" s="21" t="s">
        <v>90</v>
      </c>
      <c r="ID60" s="21">
        <v>15</v>
      </c>
      <c r="IE60" s="22" t="s">
        <v>44</v>
      </c>
      <c r="IF60" s="22"/>
      <c r="IG60" s="22"/>
      <c r="IH60" s="22"/>
      <c r="II60" s="22"/>
    </row>
    <row r="61" spans="1:243" s="21" customFormat="1" ht="15.75">
      <c r="A61" s="71">
        <v>6</v>
      </c>
      <c r="B61" s="72" t="s">
        <v>91</v>
      </c>
      <c r="C61" s="34"/>
      <c r="D61" s="61"/>
      <c r="E61" s="61"/>
      <c r="F61" s="61"/>
      <c r="G61" s="61"/>
      <c r="H61" s="61"/>
      <c r="I61" s="61"/>
      <c r="J61" s="61"/>
      <c r="K61" s="61"/>
      <c r="L61" s="61"/>
      <c r="M61" s="61"/>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IA61" s="21">
        <v>6</v>
      </c>
      <c r="IB61" s="21" t="s">
        <v>91</v>
      </c>
      <c r="IE61" s="22"/>
      <c r="IF61" s="22"/>
      <c r="IG61" s="22"/>
      <c r="IH61" s="22"/>
      <c r="II61" s="22"/>
    </row>
    <row r="62" spans="1:243" s="21" customFormat="1" ht="75">
      <c r="A62" s="71">
        <v>6.01</v>
      </c>
      <c r="B62" s="72" t="s">
        <v>142</v>
      </c>
      <c r="C62" s="34"/>
      <c r="D62" s="61"/>
      <c r="E62" s="61"/>
      <c r="F62" s="61"/>
      <c r="G62" s="61"/>
      <c r="H62" s="61"/>
      <c r="I62" s="61"/>
      <c r="J62" s="61"/>
      <c r="K62" s="61"/>
      <c r="L62" s="61"/>
      <c r="M62" s="61"/>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IA62" s="21">
        <v>6.01</v>
      </c>
      <c r="IB62" s="21" t="s">
        <v>142</v>
      </c>
      <c r="IE62" s="22"/>
      <c r="IF62" s="22"/>
      <c r="IG62" s="22"/>
      <c r="IH62" s="22"/>
      <c r="II62" s="22"/>
    </row>
    <row r="63" spans="1:243" s="21" customFormat="1" ht="42.75">
      <c r="A63" s="71">
        <v>6.02</v>
      </c>
      <c r="B63" s="72" t="s">
        <v>143</v>
      </c>
      <c r="C63" s="34"/>
      <c r="D63" s="73">
        <v>15</v>
      </c>
      <c r="E63" s="74" t="s">
        <v>63</v>
      </c>
      <c r="F63" s="75">
        <v>144.94</v>
      </c>
      <c r="G63" s="47"/>
      <c r="H63" s="41"/>
      <c r="I63" s="42" t="s">
        <v>33</v>
      </c>
      <c r="J63" s="43">
        <f>IF(I63="Less(-)",-1,1)</f>
        <v>1</v>
      </c>
      <c r="K63" s="41" t="s">
        <v>34</v>
      </c>
      <c r="L63" s="41" t="s">
        <v>4</v>
      </c>
      <c r="M63" s="44"/>
      <c r="N63" s="53"/>
      <c r="O63" s="53"/>
      <c r="P63" s="54"/>
      <c r="Q63" s="53"/>
      <c r="R63" s="53"/>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6">
        <f>total_amount_ba($B$2,$D$2,D63,F63,J63,K63,M63)</f>
        <v>2174.1</v>
      </c>
      <c r="BB63" s="55">
        <f>BA63+SUM(N63:AZ63)</f>
        <v>2174.1</v>
      </c>
      <c r="BC63" s="77" t="str">
        <f>SpellNumber(L63,BB63)</f>
        <v>INR  Two Thousand One Hundred &amp; Seventy Four  and Paise Ten Only</v>
      </c>
      <c r="IA63" s="21">
        <v>6.02</v>
      </c>
      <c r="IB63" s="21" t="s">
        <v>143</v>
      </c>
      <c r="ID63" s="21">
        <v>15</v>
      </c>
      <c r="IE63" s="22" t="s">
        <v>63</v>
      </c>
      <c r="IF63" s="22"/>
      <c r="IG63" s="22"/>
      <c r="IH63" s="22"/>
      <c r="II63" s="22"/>
    </row>
    <row r="64" spans="1:243" s="21" customFormat="1" ht="90" customHeight="1">
      <c r="A64" s="71">
        <v>6.03</v>
      </c>
      <c r="B64" s="72" t="s">
        <v>65</v>
      </c>
      <c r="C64" s="34"/>
      <c r="D64" s="73">
        <v>10</v>
      </c>
      <c r="E64" s="74" t="s">
        <v>48</v>
      </c>
      <c r="F64" s="75">
        <v>157.12</v>
      </c>
      <c r="G64" s="47"/>
      <c r="H64" s="41"/>
      <c r="I64" s="42" t="s">
        <v>33</v>
      </c>
      <c r="J64" s="43">
        <f>IF(I64="Less(-)",-1,1)</f>
        <v>1</v>
      </c>
      <c r="K64" s="41" t="s">
        <v>34</v>
      </c>
      <c r="L64" s="41" t="s">
        <v>4</v>
      </c>
      <c r="M64" s="44"/>
      <c r="N64" s="53"/>
      <c r="O64" s="53"/>
      <c r="P64" s="54"/>
      <c r="Q64" s="53"/>
      <c r="R64" s="53"/>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6">
        <f>total_amount_ba($B$2,$D$2,D64,F64,J64,K64,M64)</f>
        <v>1571.2</v>
      </c>
      <c r="BB64" s="55">
        <f>BA64+SUM(N64:AZ64)</f>
        <v>1571.2</v>
      </c>
      <c r="BC64" s="77" t="str">
        <f>SpellNumber(L64,BB64)</f>
        <v>INR  One Thousand Five Hundred &amp; Seventy One  and Paise Twenty Only</v>
      </c>
      <c r="IA64" s="21">
        <v>6.03</v>
      </c>
      <c r="IB64" s="21" t="s">
        <v>65</v>
      </c>
      <c r="ID64" s="21">
        <v>10</v>
      </c>
      <c r="IE64" s="22" t="s">
        <v>48</v>
      </c>
      <c r="IF64" s="22"/>
      <c r="IG64" s="22"/>
      <c r="IH64" s="22"/>
      <c r="II64" s="22"/>
    </row>
    <row r="65" spans="1:243" s="21" customFormat="1" ht="45">
      <c r="A65" s="71">
        <v>6.04</v>
      </c>
      <c r="B65" s="72" t="s">
        <v>92</v>
      </c>
      <c r="C65" s="34"/>
      <c r="D65" s="61"/>
      <c r="E65" s="61"/>
      <c r="F65" s="61"/>
      <c r="G65" s="61"/>
      <c r="H65" s="61"/>
      <c r="I65" s="61"/>
      <c r="J65" s="61"/>
      <c r="K65" s="61"/>
      <c r="L65" s="61"/>
      <c r="M65" s="61"/>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IA65" s="21">
        <v>6.04</v>
      </c>
      <c r="IB65" s="21" t="s">
        <v>92</v>
      </c>
      <c r="IE65" s="22"/>
      <c r="IF65" s="22"/>
      <c r="IG65" s="22"/>
      <c r="IH65" s="22"/>
      <c r="II65" s="22"/>
    </row>
    <row r="66" spans="1:243" s="21" customFormat="1" ht="28.5">
      <c r="A66" s="71">
        <v>6.05</v>
      </c>
      <c r="B66" s="72" t="s">
        <v>57</v>
      </c>
      <c r="C66" s="34"/>
      <c r="D66" s="73">
        <v>2</v>
      </c>
      <c r="E66" s="74" t="s">
        <v>48</v>
      </c>
      <c r="F66" s="75">
        <v>149.06</v>
      </c>
      <c r="G66" s="47"/>
      <c r="H66" s="41"/>
      <c r="I66" s="42" t="s">
        <v>33</v>
      </c>
      <c r="J66" s="43">
        <f>IF(I66="Less(-)",-1,1)</f>
        <v>1</v>
      </c>
      <c r="K66" s="41" t="s">
        <v>34</v>
      </c>
      <c r="L66" s="41" t="s">
        <v>4</v>
      </c>
      <c r="M66" s="44"/>
      <c r="N66" s="53"/>
      <c r="O66" s="53"/>
      <c r="P66" s="54"/>
      <c r="Q66" s="53"/>
      <c r="R66" s="53"/>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6">
        <f>total_amount_ba($B$2,$D$2,D66,F66,J66,K66,M66)</f>
        <v>298.12</v>
      </c>
      <c r="BB66" s="55">
        <f>BA66+SUM(N66:AZ66)</f>
        <v>298.12</v>
      </c>
      <c r="BC66" s="77" t="str">
        <f>SpellNumber(L66,BB66)</f>
        <v>INR  Two Hundred &amp; Ninety Eight  and Paise Twelve Only</v>
      </c>
      <c r="IA66" s="21">
        <v>6.05</v>
      </c>
      <c r="IB66" s="21" t="s">
        <v>57</v>
      </c>
      <c r="ID66" s="21">
        <v>2</v>
      </c>
      <c r="IE66" s="22" t="s">
        <v>48</v>
      </c>
      <c r="IF66" s="22"/>
      <c r="IG66" s="22"/>
      <c r="IH66" s="22"/>
      <c r="II66" s="22"/>
    </row>
    <row r="67" spans="1:243" s="21" customFormat="1" ht="45">
      <c r="A67" s="71">
        <v>6.06</v>
      </c>
      <c r="B67" s="72" t="s">
        <v>144</v>
      </c>
      <c r="C67" s="34"/>
      <c r="D67" s="61"/>
      <c r="E67" s="61"/>
      <c r="F67" s="61"/>
      <c r="G67" s="61"/>
      <c r="H67" s="61"/>
      <c r="I67" s="61"/>
      <c r="J67" s="61"/>
      <c r="K67" s="61"/>
      <c r="L67" s="61"/>
      <c r="M67" s="61"/>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IA67" s="21">
        <v>6.06</v>
      </c>
      <c r="IB67" s="21" t="s">
        <v>144</v>
      </c>
      <c r="IE67" s="22"/>
      <c r="IF67" s="22"/>
      <c r="IG67" s="22"/>
      <c r="IH67" s="22"/>
      <c r="II67" s="22"/>
    </row>
    <row r="68" spans="1:243" s="21" customFormat="1" ht="30">
      <c r="A68" s="71">
        <v>6.07</v>
      </c>
      <c r="B68" s="72" t="s">
        <v>145</v>
      </c>
      <c r="C68" s="34"/>
      <c r="D68" s="73">
        <v>6</v>
      </c>
      <c r="E68" s="74" t="s">
        <v>48</v>
      </c>
      <c r="F68" s="75">
        <v>45.07</v>
      </c>
      <c r="G68" s="47"/>
      <c r="H68" s="41"/>
      <c r="I68" s="42" t="s">
        <v>33</v>
      </c>
      <c r="J68" s="43">
        <f>IF(I68="Less(-)",-1,1)</f>
        <v>1</v>
      </c>
      <c r="K68" s="41" t="s">
        <v>34</v>
      </c>
      <c r="L68" s="41" t="s">
        <v>4</v>
      </c>
      <c r="M68" s="44"/>
      <c r="N68" s="53"/>
      <c r="O68" s="53"/>
      <c r="P68" s="54"/>
      <c r="Q68" s="53"/>
      <c r="R68" s="53"/>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6">
        <f>total_amount_ba($B$2,$D$2,D68,F68,J68,K68,M68)</f>
        <v>270.42</v>
      </c>
      <c r="BB68" s="55">
        <f>BA68+SUM(N68:AZ68)</f>
        <v>270.42</v>
      </c>
      <c r="BC68" s="77" t="str">
        <f>SpellNumber(L68,BB68)</f>
        <v>INR  Two Hundred &amp; Seventy  and Paise Forty Two Only</v>
      </c>
      <c r="IA68" s="21">
        <v>6.07</v>
      </c>
      <c r="IB68" s="21" t="s">
        <v>145</v>
      </c>
      <c r="ID68" s="21">
        <v>6</v>
      </c>
      <c r="IE68" s="22" t="s">
        <v>48</v>
      </c>
      <c r="IF68" s="22"/>
      <c r="IG68" s="22"/>
      <c r="IH68" s="22"/>
      <c r="II68" s="22"/>
    </row>
    <row r="69" spans="1:243" s="21" customFormat="1" ht="15.75">
      <c r="A69" s="71">
        <v>7</v>
      </c>
      <c r="B69" s="72" t="s">
        <v>93</v>
      </c>
      <c r="C69" s="34"/>
      <c r="D69" s="61"/>
      <c r="E69" s="61"/>
      <c r="F69" s="61"/>
      <c r="G69" s="61"/>
      <c r="H69" s="61"/>
      <c r="I69" s="61"/>
      <c r="J69" s="61"/>
      <c r="K69" s="61"/>
      <c r="L69" s="61"/>
      <c r="M69" s="61"/>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IA69" s="21">
        <v>7</v>
      </c>
      <c r="IB69" s="21" t="s">
        <v>93</v>
      </c>
      <c r="IE69" s="22"/>
      <c r="IF69" s="22"/>
      <c r="IG69" s="22"/>
      <c r="IH69" s="22"/>
      <c r="II69" s="22"/>
    </row>
    <row r="70" spans="1:243" s="21" customFormat="1" ht="75">
      <c r="A70" s="71">
        <v>7.01</v>
      </c>
      <c r="B70" s="72" t="s">
        <v>146</v>
      </c>
      <c r="C70" s="34"/>
      <c r="D70" s="73">
        <v>140</v>
      </c>
      <c r="E70" s="74" t="s">
        <v>63</v>
      </c>
      <c r="F70" s="75">
        <v>75.45</v>
      </c>
      <c r="G70" s="47"/>
      <c r="H70" s="41"/>
      <c r="I70" s="42" t="s">
        <v>33</v>
      </c>
      <c r="J70" s="43">
        <f>IF(I70="Less(-)",-1,1)</f>
        <v>1</v>
      </c>
      <c r="K70" s="41" t="s">
        <v>34</v>
      </c>
      <c r="L70" s="41" t="s">
        <v>4</v>
      </c>
      <c r="M70" s="44"/>
      <c r="N70" s="53"/>
      <c r="O70" s="53"/>
      <c r="P70" s="54"/>
      <c r="Q70" s="53"/>
      <c r="R70" s="53"/>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6">
        <f>total_amount_ba($B$2,$D$2,D70,F70,J70,K70,M70)</f>
        <v>10563</v>
      </c>
      <c r="BB70" s="55">
        <f>BA70+SUM(N70:AZ70)</f>
        <v>10563</v>
      </c>
      <c r="BC70" s="57" t="str">
        <f>SpellNumber(L70,BB70)</f>
        <v>INR  Ten Thousand Five Hundred &amp; Sixty Three  Only</v>
      </c>
      <c r="IA70" s="21">
        <v>7.01</v>
      </c>
      <c r="IB70" s="21" t="s">
        <v>146</v>
      </c>
      <c r="ID70" s="21">
        <v>140</v>
      </c>
      <c r="IE70" s="22" t="s">
        <v>63</v>
      </c>
      <c r="IF70" s="22"/>
      <c r="IG70" s="22"/>
      <c r="IH70" s="22"/>
      <c r="II70" s="22"/>
    </row>
    <row r="71" spans="1:243" s="21" customFormat="1" ht="59.25" customHeight="1">
      <c r="A71" s="71">
        <v>7.02</v>
      </c>
      <c r="B71" s="72" t="s">
        <v>58</v>
      </c>
      <c r="C71" s="34"/>
      <c r="D71" s="73">
        <v>25</v>
      </c>
      <c r="E71" s="74" t="s">
        <v>63</v>
      </c>
      <c r="F71" s="75">
        <v>89.22</v>
      </c>
      <c r="G71" s="47"/>
      <c r="H71" s="41"/>
      <c r="I71" s="42" t="s">
        <v>33</v>
      </c>
      <c r="J71" s="43">
        <f>IF(I71="Less(-)",-1,1)</f>
        <v>1</v>
      </c>
      <c r="K71" s="41" t="s">
        <v>34</v>
      </c>
      <c r="L71" s="41" t="s">
        <v>4</v>
      </c>
      <c r="M71" s="44"/>
      <c r="N71" s="53"/>
      <c r="O71" s="53"/>
      <c r="P71" s="54"/>
      <c r="Q71" s="53"/>
      <c r="R71" s="53"/>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6">
        <f>total_amount_ba($B$2,$D$2,D71,F71,J71,K71,M71)</f>
        <v>2230.5</v>
      </c>
      <c r="BB71" s="55">
        <f>BA71+SUM(N71:AZ71)</f>
        <v>2230.5</v>
      </c>
      <c r="BC71" s="77" t="str">
        <f>SpellNumber(L71,BB71)</f>
        <v>INR  Two Thousand Two Hundred &amp; Thirty  and Paise Fifty Only</v>
      </c>
      <c r="IA71" s="21">
        <v>7.02</v>
      </c>
      <c r="IB71" s="21" t="s">
        <v>58</v>
      </c>
      <c r="ID71" s="21">
        <v>25</v>
      </c>
      <c r="IE71" s="22" t="s">
        <v>63</v>
      </c>
      <c r="IF71" s="22"/>
      <c r="IG71" s="22"/>
      <c r="IH71" s="22"/>
      <c r="II71" s="22"/>
    </row>
    <row r="72" spans="1:243" s="21" customFormat="1" ht="105">
      <c r="A72" s="71">
        <v>7.03</v>
      </c>
      <c r="B72" s="72" t="s">
        <v>94</v>
      </c>
      <c r="C72" s="34"/>
      <c r="D72" s="61"/>
      <c r="E72" s="61"/>
      <c r="F72" s="61"/>
      <c r="G72" s="61"/>
      <c r="H72" s="61"/>
      <c r="I72" s="61"/>
      <c r="J72" s="61"/>
      <c r="K72" s="61"/>
      <c r="L72" s="61"/>
      <c r="M72" s="61"/>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IA72" s="21">
        <v>7.03</v>
      </c>
      <c r="IB72" s="21" t="s">
        <v>94</v>
      </c>
      <c r="IE72" s="22"/>
      <c r="IF72" s="22"/>
      <c r="IG72" s="22"/>
      <c r="IH72" s="22"/>
      <c r="II72" s="22"/>
    </row>
    <row r="73" spans="1:243" s="21" customFormat="1" ht="42.75">
      <c r="A73" s="71">
        <v>7.04</v>
      </c>
      <c r="B73" s="72" t="s">
        <v>95</v>
      </c>
      <c r="C73" s="34"/>
      <c r="D73" s="73">
        <v>2.5</v>
      </c>
      <c r="E73" s="74" t="s">
        <v>43</v>
      </c>
      <c r="F73" s="75">
        <v>3882.64</v>
      </c>
      <c r="G73" s="47"/>
      <c r="H73" s="41"/>
      <c r="I73" s="42" t="s">
        <v>33</v>
      </c>
      <c r="J73" s="43">
        <f>IF(I73="Less(-)",-1,1)</f>
        <v>1</v>
      </c>
      <c r="K73" s="41" t="s">
        <v>34</v>
      </c>
      <c r="L73" s="41" t="s">
        <v>4</v>
      </c>
      <c r="M73" s="44"/>
      <c r="N73" s="53"/>
      <c r="O73" s="53"/>
      <c r="P73" s="54"/>
      <c r="Q73" s="53"/>
      <c r="R73" s="53"/>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6">
        <f>total_amount_ba($B$2,$D$2,D73,F73,J73,K73,M73)</f>
        <v>9706.6</v>
      </c>
      <c r="BB73" s="55">
        <f>BA73+SUM(N73:AZ73)</f>
        <v>9706.6</v>
      </c>
      <c r="BC73" s="77" t="str">
        <f>SpellNumber(L73,BB73)</f>
        <v>INR  Nine Thousand Seven Hundred &amp; Six  and Paise Sixty Only</v>
      </c>
      <c r="IA73" s="21">
        <v>7.04</v>
      </c>
      <c r="IB73" s="21" t="s">
        <v>95</v>
      </c>
      <c r="ID73" s="21">
        <v>2.5</v>
      </c>
      <c r="IE73" s="22" t="s">
        <v>43</v>
      </c>
      <c r="IF73" s="22"/>
      <c r="IG73" s="22"/>
      <c r="IH73" s="22"/>
      <c r="II73" s="22"/>
    </row>
    <row r="74" spans="1:243" s="21" customFormat="1" ht="162.75" customHeight="1">
      <c r="A74" s="71">
        <v>7.05</v>
      </c>
      <c r="B74" s="72" t="s">
        <v>147</v>
      </c>
      <c r="C74" s="34"/>
      <c r="D74" s="61"/>
      <c r="E74" s="61"/>
      <c r="F74" s="61"/>
      <c r="G74" s="61"/>
      <c r="H74" s="61"/>
      <c r="I74" s="61"/>
      <c r="J74" s="61"/>
      <c r="K74" s="61"/>
      <c r="L74" s="61"/>
      <c r="M74" s="61"/>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IA74" s="21">
        <v>7.05</v>
      </c>
      <c r="IB74" s="21" t="s">
        <v>147</v>
      </c>
      <c r="IE74" s="22"/>
      <c r="IF74" s="22"/>
      <c r="IG74" s="22"/>
      <c r="IH74" s="22"/>
      <c r="II74" s="22"/>
    </row>
    <row r="75" spans="1:243" s="21" customFormat="1" ht="75">
      <c r="A75" s="71">
        <v>7.06</v>
      </c>
      <c r="B75" s="72" t="s">
        <v>148</v>
      </c>
      <c r="C75" s="34"/>
      <c r="D75" s="73">
        <v>30</v>
      </c>
      <c r="E75" s="74" t="s">
        <v>63</v>
      </c>
      <c r="F75" s="75">
        <v>145.99</v>
      </c>
      <c r="G75" s="47"/>
      <c r="H75" s="41"/>
      <c r="I75" s="42" t="s">
        <v>33</v>
      </c>
      <c r="J75" s="43">
        <f>IF(I75="Less(-)",-1,1)</f>
        <v>1</v>
      </c>
      <c r="K75" s="41" t="s">
        <v>34</v>
      </c>
      <c r="L75" s="41" t="s">
        <v>4</v>
      </c>
      <c r="M75" s="44"/>
      <c r="N75" s="53"/>
      <c r="O75" s="53"/>
      <c r="P75" s="54"/>
      <c r="Q75" s="53"/>
      <c r="R75" s="53"/>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6">
        <f>total_amount_ba($B$2,$D$2,D75,F75,J75,K75,M75)</f>
        <v>4379.7</v>
      </c>
      <c r="BB75" s="55">
        <f>BA75+SUM(N75:AZ75)</f>
        <v>4379.7</v>
      </c>
      <c r="BC75" s="77" t="str">
        <f>SpellNumber(L75,BB75)</f>
        <v>INR  Four Thousand Three Hundred &amp; Seventy Nine  and Paise Seventy Only</v>
      </c>
      <c r="IA75" s="21">
        <v>7.06</v>
      </c>
      <c r="IB75" s="21" t="s">
        <v>148</v>
      </c>
      <c r="ID75" s="21">
        <v>30</v>
      </c>
      <c r="IE75" s="22" t="s">
        <v>63</v>
      </c>
      <c r="IF75" s="22"/>
      <c r="IG75" s="22"/>
      <c r="IH75" s="22"/>
      <c r="II75" s="22"/>
    </row>
    <row r="76" spans="1:243" s="21" customFormat="1" ht="60">
      <c r="A76" s="71">
        <v>7.07</v>
      </c>
      <c r="B76" s="72" t="s">
        <v>149</v>
      </c>
      <c r="C76" s="34"/>
      <c r="D76" s="61"/>
      <c r="E76" s="61"/>
      <c r="F76" s="61"/>
      <c r="G76" s="61"/>
      <c r="H76" s="61"/>
      <c r="I76" s="61"/>
      <c r="J76" s="61"/>
      <c r="K76" s="61"/>
      <c r="L76" s="61"/>
      <c r="M76" s="61"/>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IA76" s="21">
        <v>7.07</v>
      </c>
      <c r="IB76" s="21" t="s">
        <v>149</v>
      </c>
      <c r="IE76" s="22"/>
      <c r="IF76" s="22"/>
      <c r="IG76" s="22"/>
      <c r="IH76" s="22"/>
      <c r="II76" s="22"/>
    </row>
    <row r="77" spans="1:243" s="21" customFormat="1" ht="42.75">
      <c r="A77" s="71">
        <v>7.08</v>
      </c>
      <c r="B77" s="72" t="s">
        <v>150</v>
      </c>
      <c r="C77" s="34"/>
      <c r="D77" s="73">
        <v>2</v>
      </c>
      <c r="E77" s="74" t="s">
        <v>43</v>
      </c>
      <c r="F77" s="75">
        <v>789.61</v>
      </c>
      <c r="G77" s="47"/>
      <c r="H77" s="41"/>
      <c r="I77" s="42" t="s">
        <v>33</v>
      </c>
      <c r="J77" s="43">
        <f>IF(I77="Less(-)",-1,1)</f>
        <v>1</v>
      </c>
      <c r="K77" s="41" t="s">
        <v>34</v>
      </c>
      <c r="L77" s="41" t="s">
        <v>4</v>
      </c>
      <c r="M77" s="44"/>
      <c r="N77" s="53"/>
      <c r="O77" s="53"/>
      <c r="P77" s="54"/>
      <c r="Q77" s="53"/>
      <c r="R77" s="53"/>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6">
        <f>total_amount_ba($B$2,$D$2,D77,F77,J77,K77,M77)</f>
        <v>1579.22</v>
      </c>
      <c r="BB77" s="55">
        <f>BA77+SUM(N77:AZ77)</f>
        <v>1579.22</v>
      </c>
      <c r="BC77" s="77" t="str">
        <f>SpellNumber(L77,BB77)</f>
        <v>INR  One Thousand Five Hundred &amp; Seventy Nine  and Paise Twenty Two Only</v>
      </c>
      <c r="IA77" s="21">
        <v>7.08</v>
      </c>
      <c r="IB77" s="21" t="s">
        <v>150</v>
      </c>
      <c r="ID77" s="21">
        <v>2</v>
      </c>
      <c r="IE77" s="22" t="s">
        <v>43</v>
      </c>
      <c r="IF77" s="22"/>
      <c r="IG77" s="22"/>
      <c r="IH77" s="22"/>
      <c r="II77" s="22"/>
    </row>
    <row r="78" spans="1:243" s="21" customFormat="1" ht="15.75">
      <c r="A78" s="71">
        <v>8</v>
      </c>
      <c r="B78" s="72" t="s">
        <v>96</v>
      </c>
      <c r="C78" s="34"/>
      <c r="D78" s="61"/>
      <c r="E78" s="61"/>
      <c r="F78" s="61"/>
      <c r="G78" s="61"/>
      <c r="H78" s="61"/>
      <c r="I78" s="61"/>
      <c r="J78" s="61"/>
      <c r="K78" s="61"/>
      <c r="L78" s="61"/>
      <c r="M78" s="61"/>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IA78" s="21">
        <v>8</v>
      </c>
      <c r="IB78" s="21" t="s">
        <v>96</v>
      </c>
      <c r="IE78" s="22"/>
      <c r="IF78" s="22"/>
      <c r="IG78" s="22"/>
      <c r="IH78" s="22"/>
      <c r="II78" s="22"/>
    </row>
    <row r="79" spans="1:243" s="21" customFormat="1" ht="75">
      <c r="A79" s="71">
        <v>8.01</v>
      </c>
      <c r="B79" s="72" t="s">
        <v>151</v>
      </c>
      <c r="C79" s="34"/>
      <c r="D79" s="61"/>
      <c r="E79" s="61"/>
      <c r="F79" s="61"/>
      <c r="G79" s="61"/>
      <c r="H79" s="61"/>
      <c r="I79" s="61"/>
      <c r="J79" s="61"/>
      <c r="K79" s="61"/>
      <c r="L79" s="61"/>
      <c r="M79" s="61"/>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IA79" s="21">
        <v>8.01</v>
      </c>
      <c r="IB79" s="21" t="s">
        <v>151</v>
      </c>
      <c r="IE79" s="22"/>
      <c r="IF79" s="22"/>
      <c r="IG79" s="22"/>
      <c r="IH79" s="22"/>
      <c r="II79" s="22"/>
    </row>
    <row r="80" spans="1:243" s="21" customFormat="1" ht="42.75">
      <c r="A80" s="71">
        <v>8.02</v>
      </c>
      <c r="B80" s="72" t="s">
        <v>152</v>
      </c>
      <c r="C80" s="34"/>
      <c r="D80" s="73">
        <v>5</v>
      </c>
      <c r="E80" s="74" t="s">
        <v>43</v>
      </c>
      <c r="F80" s="75">
        <v>727.27</v>
      </c>
      <c r="G80" s="47"/>
      <c r="H80" s="41"/>
      <c r="I80" s="42" t="s">
        <v>33</v>
      </c>
      <c r="J80" s="43">
        <f>IF(I80="Less(-)",-1,1)</f>
        <v>1</v>
      </c>
      <c r="K80" s="41" t="s">
        <v>34</v>
      </c>
      <c r="L80" s="41" t="s">
        <v>4</v>
      </c>
      <c r="M80" s="44"/>
      <c r="N80" s="53"/>
      <c r="O80" s="53"/>
      <c r="P80" s="54"/>
      <c r="Q80" s="53"/>
      <c r="R80" s="53"/>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6">
        <f>total_amount_ba($B$2,$D$2,D80,F80,J80,K80,M80)</f>
        <v>3636.35</v>
      </c>
      <c r="BB80" s="55">
        <f>BA80+SUM(N80:AZ80)</f>
        <v>3636.35</v>
      </c>
      <c r="BC80" s="77" t="str">
        <f>SpellNumber(L80,BB80)</f>
        <v>INR  Three Thousand Six Hundred &amp; Thirty Six  and Paise Thirty Five Only</v>
      </c>
      <c r="IA80" s="21">
        <v>8.02</v>
      </c>
      <c r="IB80" s="21" t="s">
        <v>152</v>
      </c>
      <c r="ID80" s="21">
        <v>5</v>
      </c>
      <c r="IE80" s="22" t="s">
        <v>43</v>
      </c>
      <c r="IF80" s="22"/>
      <c r="IG80" s="22"/>
      <c r="IH80" s="22"/>
      <c r="II80" s="22"/>
    </row>
    <row r="81" spans="1:243" s="21" customFormat="1" ht="90">
      <c r="A81" s="71">
        <v>8.03</v>
      </c>
      <c r="B81" s="72" t="s">
        <v>97</v>
      </c>
      <c r="C81" s="34"/>
      <c r="D81" s="61"/>
      <c r="E81" s="61"/>
      <c r="F81" s="61"/>
      <c r="G81" s="61"/>
      <c r="H81" s="61"/>
      <c r="I81" s="61"/>
      <c r="J81" s="61"/>
      <c r="K81" s="61"/>
      <c r="L81" s="61"/>
      <c r="M81" s="61"/>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IA81" s="21">
        <v>8.03</v>
      </c>
      <c r="IB81" s="21" t="s">
        <v>97</v>
      </c>
      <c r="IE81" s="22"/>
      <c r="IF81" s="22"/>
      <c r="IG81" s="22"/>
      <c r="IH81" s="22"/>
      <c r="II81" s="22"/>
    </row>
    <row r="82" spans="1:243" s="21" customFormat="1" ht="42.75">
      <c r="A82" s="71">
        <v>8.04</v>
      </c>
      <c r="B82" s="72" t="s">
        <v>98</v>
      </c>
      <c r="C82" s="34"/>
      <c r="D82" s="73">
        <v>5</v>
      </c>
      <c r="E82" s="74" t="s">
        <v>43</v>
      </c>
      <c r="F82" s="75">
        <v>436.96</v>
      </c>
      <c r="G82" s="47"/>
      <c r="H82" s="41"/>
      <c r="I82" s="42" t="s">
        <v>33</v>
      </c>
      <c r="J82" s="43">
        <f>IF(I82="Less(-)",-1,1)</f>
        <v>1</v>
      </c>
      <c r="K82" s="41" t="s">
        <v>34</v>
      </c>
      <c r="L82" s="41" t="s">
        <v>4</v>
      </c>
      <c r="M82" s="44"/>
      <c r="N82" s="53"/>
      <c r="O82" s="53"/>
      <c r="P82" s="54"/>
      <c r="Q82" s="53"/>
      <c r="R82" s="53"/>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6">
        <f>total_amount_ba($B$2,$D$2,D82,F82,J82,K82,M82)</f>
        <v>2184.8</v>
      </c>
      <c r="BB82" s="55">
        <f>BA82+SUM(N82:AZ82)</f>
        <v>2184.8</v>
      </c>
      <c r="BC82" s="77" t="str">
        <f>SpellNumber(L82,BB82)</f>
        <v>INR  Two Thousand One Hundred &amp; Eighty Four  and Paise Eighty Only</v>
      </c>
      <c r="IA82" s="21">
        <v>8.04</v>
      </c>
      <c r="IB82" s="21" t="s">
        <v>98</v>
      </c>
      <c r="ID82" s="21">
        <v>5</v>
      </c>
      <c r="IE82" s="22" t="s">
        <v>43</v>
      </c>
      <c r="IF82" s="22"/>
      <c r="IG82" s="22"/>
      <c r="IH82" s="22"/>
      <c r="II82" s="22"/>
    </row>
    <row r="83" spans="1:243" s="21" customFormat="1" ht="60">
      <c r="A83" s="71">
        <v>8.05</v>
      </c>
      <c r="B83" s="72" t="s">
        <v>99</v>
      </c>
      <c r="C83" s="34"/>
      <c r="D83" s="61"/>
      <c r="E83" s="61"/>
      <c r="F83" s="61"/>
      <c r="G83" s="61"/>
      <c r="H83" s="61"/>
      <c r="I83" s="61"/>
      <c r="J83" s="61"/>
      <c r="K83" s="61"/>
      <c r="L83" s="61"/>
      <c r="M83" s="61"/>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IA83" s="21">
        <v>8.05</v>
      </c>
      <c r="IB83" s="21" t="s">
        <v>99</v>
      </c>
      <c r="IE83" s="22"/>
      <c r="IF83" s="22"/>
      <c r="IG83" s="22"/>
      <c r="IH83" s="22"/>
      <c r="II83" s="22"/>
    </row>
    <row r="84" spans="1:243" s="21" customFormat="1" ht="28.5">
      <c r="A84" s="71">
        <v>8.06</v>
      </c>
      <c r="B84" s="72" t="s">
        <v>100</v>
      </c>
      <c r="C84" s="34"/>
      <c r="D84" s="73">
        <v>1.5</v>
      </c>
      <c r="E84" s="74" t="s">
        <v>43</v>
      </c>
      <c r="F84" s="75">
        <v>456.95</v>
      </c>
      <c r="G84" s="47"/>
      <c r="H84" s="41"/>
      <c r="I84" s="42" t="s">
        <v>33</v>
      </c>
      <c r="J84" s="43">
        <f>IF(I84="Less(-)",-1,1)</f>
        <v>1</v>
      </c>
      <c r="K84" s="41" t="s">
        <v>34</v>
      </c>
      <c r="L84" s="41" t="s">
        <v>4</v>
      </c>
      <c r="M84" s="44"/>
      <c r="N84" s="53"/>
      <c r="O84" s="53"/>
      <c r="P84" s="54"/>
      <c r="Q84" s="53"/>
      <c r="R84" s="53"/>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6">
        <f>total_amount_ba($B$2,$D$2,D84,F84,J84,K84,M84)</f>
        <v>685.43</v>
      </c>
      <c r="BB84" s="55">
        <f>BA84+SUM(N84:AZ84)</f>
        <v>685.43</v>
      </c>
      <c r="BC84" s="77" t="str">
        <f>SpellNumber(L84,BB84)</f>
        <v>INR  Six Hundred &amp; Eighty Five  and Paise Forty Three Only</v>
      </c>
      <c r="IA84" s="21">
        <v>8.06</v>
      </c>
      <c r="IB84" s="21" t="s">
        <v>100</v>
      </c>
      <c r="ID84" s="21">
        <v>1.5</v>
      </c>
      <c r="IE84" s="22" t="s">
        <v>43</v>
      </c>
      <c r="IF84" s="22"/>
      <c r="IG84" s="22"/>
      <c r="IH84" s="22"/>
      <c r="II84" s="22"/>
    </row>
    <row r="85" spans="1:243" s="21" customFormat="1" ht="30">
      <c r="A85" s="71">
        <v>8.07</v>
      </c>
      <c r="B85" s="72" t="s">
        <v>101</v>
      </c>
      <c r="C85" s="34"/>
      <c r="D85" s="61"/>
      <c r="E85" s="61"/>
      <c r="F85" s="61"/>
      <c r="G85" s="61"/>
      <c r="H85" s="61"/>
      <c r="I85" s="61"/>
      <c r="J85" s="61"/>
      <c r="K85" s="61"/>
      <c r="L85" s="61"/>
      <c r="M85" s="61"/>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IA85" s="21">
        <v>8.07</v>
      </c>
      <c r="IB85" s="21" t="s">
        <v>101</v>
      </c>
      <c r="IE85" s="22"/>
      <c r="IF85" s="22"/>
      <c r="IG85" s="22"/>
      <c r="IH85" s="22"/>
      <c r="II85" s="22"/>
    </row>
    <row r="86" spans="1:243" s="21" customFormat="1" ht="42.75">
      <c r="A86" s="71">
        <v>8.08</v>
      </c>
      <c r="B86" s="72" t="s">
        <v>102</v>
      </c>
      <c r="C86" s="34"/>
      <c r="D86" s="73">
        <v>11</v>
      </c>
      <c r="E86" s="74" t="s">
        <v>44</v>
      </c>
      <c r="F86" s="75">
        <v>65.89</v>
      </c>
      <c r="G86" s="47"/>
      <c r="H86" s="41"/>
      <c r="I86" s="42" t="s">
        <v>33</v>
      </c>
      <c r="J86" s="43">
        <f>IF(I86="Less(-)",-1,1)</f>
        <v>1</v>
      </c>
      <c r="K86" s="41" t="s">
        <v>34</v>
      </c>
      <c r="L86" s="41" t="s">
        <v>4</v>
      </c>
      <c r="M86" s="44"/>
      <c r="N86" s="53"/>
      <c r="O86" s="53"/>
      <c r="P86" s="54"/>
      <c r="Q86" s="53"/>
      <c r="R86" s="53"/>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6">
        <f>total_amount_ba($B$2,$D$2,D86,F86,J86,K86,M86)</f>
        <v>724.79</v>
      </c>
      <c r="BB86" s="55">
        <f>BA86+SUM(N86:AZ86)</f>
        <v>724.79</v>
      </c>
      <c r="BC86" s="77" t="str">
        <f>SpellNumber(L86,BB86)</f>
        <v>INR  Seven Hundred &amp; Twenty Four  and Paise Seventy Nine Only</v>
      </c>
      <c r="IA86" s="21">
        <v>8.08</v>
      </c>
      <c r="IB86" s="21" t="s">
        <v>102</v>
      </c>
      <c r="ID86" s="21">
        <v>11</v>
      </c>
      <c r="IE86" s="22" t="s">
        <v>44</v>
      </c>
      <c r="IF86" s="22"/>
      <c r="IG86" s="22"/>
      <c r="IH86" s="22"/>
      <c r="II86" s="22"/>
    </row>
    <row r="87" spans="1:243" s="21" customFormat="1" ht="15.75">
      <c r="A87" s="71">
        <v>9</v>
      </c>
      <c r="B87" s="72" t="s">
        <v>103</v>
      </c>
      <c r="C87" s="34"/>
      <c r="D87" s="61"/>
      <c r="E87" s="61"/>
      <c r="F87" s="61"/>
      <c r="G87" s="61"/>
      <c r="H87" s="61"/>
      <c r="I87" s="61"/>
      <c r="J87" s="61"/>
      <c r="K87" s="61"/>
      <c r="L87" s="61"/>
      <c r="M87" s="61"/>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IA87" s="21">
        <v>9</v>
      </c>
      <c r="IB87" s="21" t="s">
        <v>103</v>
      </c>
      <c r="IE87" s="22"/>
      <c r="IF87" s="22"/>
      <c r="IG87" s="22"/>
      <c r="IH87" s="22"/>
      <c r="II87" s="22"/>
    </row>
    <row r="88" spans="1:243" s="21" customFormat="1" ht="105">
      <c r="A88" s="71">
        <v>9.01</v>
      </c>
      <c r="B88" s="72" t="s">
        <v>104</v>
      </c>
      <c r="C88" s="34"/>
      <c r="D88" s="61"/>
      <c r="E88" s="61"/>
      <c r="F88" s="61"/>
      <c r="G88" s="61"/>
      <c r="H88" s="61"/>
      <c r="I88" s="61"/>
      <c r="J88" s="61"/>
      <c r="K88" s="61"/>
      <c r="L88" s="61"/>
      <c r="M88" s="61"/>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IA88" s="21">
        <v>9.01</v>
      </c>
      <c r="IB88" s="21" t="s">
        <v>104</v>
      </c>
      <c r="IE88" s="22"/>
      <c r="IF88" s="22"/>
      <c r="IG88" s="22"/>
      <c r="IH88" s="22"/>
      <c r="II88" s="22"/>
    </row>
    <row r="89" spans="1:243" s="21" customFormat="1" ht="28.5">
      <c r="A89" s="71">
        <v>9.02</v>
      </c>
      <c r="B89" s="72" t="s">
        <v>66</v>
      </c>
      <c r="C89" s="34"/>
      <c r="D89" s="73">
        <v>0.5</v>
      </c>
      <c r="E89" s="74" t="s">
        <v>44</v>
      </c>
      <c r="F89" s="75">
        <v>267.47</v>
      </c>
      <c r="G89" s="47"/>
      <c r="H89" s="41"/>
      <c r="I89" s="42" t="s">
        <v>33</v>
      </c>
      <c r="J89" s="43">
        <f>IF(I89="Less(-)",-1,1)</f>
        <v>1</v>
      </c>
      <c r="K89" s="41" t="s">
        <v>34</v>
      </c>
      <c r="L89" s="41" t="s">
        <v>4</v>
      </c>
      <c r="M89" s="44"/>
      <c r="N89" s="53"/>
      <c r="O89" s="53"/>
      <c r="P89" s="54"/>
      <c r="Q89" s="53"/>
      <c r="R89" s="53"/>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6">
        <f>total_amount_ba($B$2,$D$2,D89,F89,J89,K89,M89)</f>
        <v>133.74</v>
      </c>
      <c r="BB89" s="55">
        <f>BA89+SUM(N89:AZ89)</f>
        <v>133.74</v>
      </c>
      <c r="BC89" s="77" t="str">
        <f>SpellNumber(L89,BB89)</f>
        <v>INR  One Hundred &amp; Thirty Three  and Paise Seventy Four Only</v>
      </c>
      <c r="IA89" s="21">
        <v>9.02</v>
      </c>
      <c r="IB89" s="21" t="s">
        <v>66</v>
      </c>
      <c r="ID89" s="21">
        <v>0.5</v>
      </c>
      <c r="IE89" s="22" t="s">
        <v>44</v>
      </c>
      <c r="IF89" s="22"/>
      <c r="IG89" s="22"/>
      <c r="IH89" s="22"/>
      <c r="II89" s="22"/>
    </row>
    <row r="90" spans="1:243" s="21" customFormat="1" ht="15.75">
      <c r="A90" s="71">
        <v>10</v>
      </c>
      <c r="B90" s="72" t="s">
        <v>105</v>
      </c>
      <c r="C90" s="34"/>
      <c r="D90" s="61"/>
      <c r="E90" s="61"/>
      <c r="F90" s="61"/>
      <c r="G90" s="61"/>
      <c r="H90" s="61"/>
      <c r="I90" s="61"/>
      <c r="J90" s="61"/>
      <c r="K90" s="61"/>
      <c r="L90" s="61"/>
      <c r="M90" s="61"/>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IA90" s="21">
        <v>10</v>
      </c>
      <c r="IB90" s="21" t="s">
        <v>105</v>
      </c>
      <c r="IE90" s="22"/>
      <c r="IF90" s="22"/>
      <c r="IG90" s="22"/>
      <c r="IH90" s="22"/>
      <c r="II90" s="22"/>
    </row>
    <row r="91" spans="1:243" s="21" customFormat="1" ht="15.75">
      <c r="A91" s="71">
        <v>10.01</v>
      </c>
      <c r="B91" s="72" t="s">
        <v>106</v>
      </c>
      <c r="C91" s="34"/>
      <c r="D91" s="61"/>
      <c r="E91" s="61"/>
      <c r="F91" s="61"/>
      <c r="G91" s="61"/>
      <c r="H91" s="61"/>
      <c r="I91" s="61"/>
      <c r="J91" s="61"/>
      <c r="K91" s="61"/>
      <c r="L91" s="61"/>
      <c r="M91" s="61"/>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IA91" s="21">
        <v>10.01</v>
      </c>
      <c r="IB91" s="21" t="s">
        <v>106</v>
      </c>
      <c r="IE91" s="22"/>
      <c r="IF91" s="22"/>
      <c r="IG91" s="22"/>
      <c r="IH91" s="22"/>
      <c r="II91" s="22"/>
    </row>
    <row r="92" spans="1:243" s="21" customFormat="1" ht="28.5">
      <c r="A92" s="71">
        <v>10.02</v>
      </c>
      <c r="B92" s="72" t="s">
        <v>49</v>
      </c>
      <c r="C92" s="34"/>
      <c r="D92" s="73">
        <v>50</v>
      </c>
      <c r="E92" s="74" t="s">
        <v>43</v>
      </c>
      <c r="F92" s="75">
        <v>231.08</v>
      </c>
      <c r="G92" s="47"/>
      <c r="H92" s="41"/>
      <c r="I92" s="42" t="s">
        <v>33</v>
      </c>
      <c r="J92" s="43">
        <f>IF(I92="Less(-)",-1,1)</f>
        <v>1</v>
      </c>
      <c r="K92" s="41" t="s">
        <v>34</v>
      </c>
      <c r="L92" s="41" t="s">
        <v>4</v>
      </c>
      <c r="M92" s="44"/>
      <c r="N92" s="53"/>
      <c r="O92" s="53"/>
      <c r="P92" s="54"/>
      <c r="Q92" s="53"/>
      <c r="R92" s="53"/>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6">
        <f>total_amount_ba($B$2,$D$2,D92,F92,J92,K92,M92)</f>
        <v>11554</v>
      </c>
      <c r="BB92" s="55">
        <f>BA92+SUM(N92:AZ92)</f>
        <v>11554</v>
      </c>
      <c r="BC92" s="77" t="str">
        <f>SpellNumber(L92,BB92)</f>
        <v>INR  Eleven Thousand Five Hundred &amp; Fifty Four  Only</v>
      </c>
      <c r="IA92" s="21">
        <v>10.02</v>
      </c>
      <c r="IB92" s="21" t="s">
        <v>49</v>
      </c>
      <c r="ID92" s="21">
        <v>50</v>
      </c>
      <c r="IE92" s="22" t="s">
        <v>43</v>
      </c>
      <c r="IF92" s="22"/>
      <c r="IG92" s="22"/>
      <c r="IH92" s="22"/>
      <c r="II92" s="22"/>
    </row>
    <row r="93" spans="1:243" s="21" customFormat="1" ht="30">
      <c r="A93" s="71">
        <v>10.03</v>
      </c>
      <c r="B93" s="72" t="s">
        <v>107</v>
      </c>
      <c r="C93" s="34"/>
      <c r="D93" s="61"/>
      <c r="E93" s="61"/>
      <c r="F93" s="61"/>
      <c r="G93" s="61"/>
      <c r="H93" s="61"/>
      <c r="I93" s="61"/>
      <c r="J93" s="61"/>
      <c r="K93" s="61"/>
      <c r="L93" s="61"/>
      <c r="M93" s="61"/>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IA93" s="21">
        <v>10.03</v>
      </c>
      <c r="IB93" s="21" t="s">
        <v>107</v>
      </c>
      <c r="IE93" s="22"/>
      <c r="IF93" s="22"/>
      <c r="IG93" s="22"/>
      <c r="IH93" s="22"/>
      <c r="II93" s="22"/>
    </row>
    <row r="94" spans="1:243" s="21" customFormat="1" ht="42.75">
      <c r="A94" s="71">
        <v>10.04</v>
      </c>
      <c r="B94" s="72" t="s">
        <v>49</v>
      </c>
      <c r="C94" s="34"/>
      <c r="D94" s="73">
        <v>21</v>
      </c>
      <c r="E94" s="74" t="s">
        <v>43</v>
      </c>
      <c r="F94" s="75">
        <v>266.46</v>
      </c>
      <c r="G94" s="47"/>
      <c r="H94" s="41"/>
      <c r="I94" s="42" t="s">
        <v>33</v>
      </c>
      <c r="J94" s="43">
        <f>IF(I94="Less(-)",-1,1)</f>
        <v>1</v>
      </c>
      <c r="K94" s="41" t="s">
        <v>34</v>
      </c>
      <c r="L94" s="41" t="s">
        <v>4</v>
      </c>
      <c r="M94" s="44"/>
      <c r="N94" s="53"/>
      <c r="O94" s="53"/>
      <c r="P94" s="54"/>
      <c r="Q94" s="53"/>
      <c r="R94" s="53"/>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6">
        <f>total_amount_ba($B$2,$D$2,D94,F94,J94,K94,M94)</f>
        <v>5595.66</v>
      </c>
      <c r="BB94" s="55">
        <f>BA94+SUM(N94:AZ94)</f>
        <v>5595.66</v>
      </c>
      <c r="BC94" s="77" t="str">
        <f>SpellNumber(L94,BB94)</f>
        <v>INR  Five Thousand Five Hundred &amp; Ninety Five  and Paise Sixty Six Only</v>
      </c>
      <c r="IA94" s="21">
        <v>10.04</v>
      </c>
      <c r="IB94" s="21" t="s">
        <v>49</v>
      </c>
      <c r="ID94" s="21">
        <v>21</v>
      </c>
      <c r="IE94" s="22" t="s">
        <v>43</v>
      </c>
      <c r="IF94" s="22"/>
      <c r="IG94" s="22"/>
      <c r="IH94" s="22"/>
      <c r="II94" s="22"/>
    </row>
    <row r="95" spans="1:243" s="21" customFormat="1" ht="30">
      <c r="A95" s="71">
        <v>10.05</v>
      </c>
      <c r="B95" s="72" t="s">
        <v>108</v>
      </c>
      <c r="C95" s="34"/>
      <c r="D95" s="61"/>
      <c r="E95" s="61"/>
      <c r="F95" s="61"/>
      <c r="G95" s="61"/>
      <c r="H95" s="61"/>
      <c r="I95" s="61"/>
      <c r="J95" s="61"/>
      <c r="K95" s="61"/>
      <c r="L95" s="61"/>
      <c r="M95" s="61"/>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IA95" s="21">
        <v>10.05</v>
      </c>
      <c r="IB95" s="21" t="s">
        <v>108</v>
      </c>
      <c r="IE95" s="22"/>
      <c r="IF95" s="22"/>
      <c r="IG95" s="22"/>
      <c r="IH95" s="22"/>
      <c r="II95" s="22"/>
    </row>
    <row r="96" spans="1:243" s="21" customFormat="1" ht="42.75">
      <c r="A96" s="71">
        <v>10.06</v>
      </c>
      <c r="B96" s="72" t="s">
        <v>153</v>
      </c>
      <c r="C96" s="34"/>
      <c r="D96" s="73">
        <v>81</v>
      </c>
      <c r="E96" s="74" t="s">
        <v>43</v>
      </c>
      <c r="F96" s="75">
        <v>287.81</v>
      </c>
      <c r="G96" s="47"/>
      <c r="H96" s="41"/>
      <c r="I96" s="42" t="s">
        <v>33</v>
      </c>
      <c r="J96" s="43">
        <f>IF(I96="Less(-)",-1,1)</f>
        <v>1</v>
      </c>
      <c r="K96" s="41" t="s">
        <v>34</v>
      </c>
      <c r="L96" s="41" t="s">
        <v>4</v>
      </c>
      <c r="M96" s="44"/>
      <c r="N96" s="53"/>
      <c r="O96" s="53"/>
      <c r="P96" s="54"/>
      <c r="Q96" s="53"/>
      <c r="R96" s="53"/>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6">
        <f>total_amount_ba($B$2,$D$2,D96,F96,J96,K96,M96)</f>
        <v>23312.61</v>
      </c>
      <c r="BB96" s="55">
        <f>BA96+SUM(N96:AZ96)</f>
        <v>23312.61</v>
      </c>
      <c r="BC96" s="77" t="str">
        <f>SpellNumber(L96,BB96)</f>
        <v>INR  Twenty Three Thousand Three Hundred &amp; Twelve  and Paise Sixty One Only</v>
      </c>
      <c r="IA96" s="21">
        <v>10.06</v>
      </c>
      <c r="IB96" s="21" t="s">
        <v>153</v>
      </c>
      <c r="ID96" s="21">
        <v>81</v>
      </c>
      <c r="IE96" s="22" t="s">
        <v>43</v>
      </c>
      <c r="IF96" s="22"/>
      <c r="IG96" s="22"/>
      <c r="IH96" s="22"/>
      <c r="II96" s="22"/>
    </row>
    <row r="97" spans="1:243" s="21" customFormat="1" ht="15.75">
      <c r="A97" s="71">
        <v>10.07</v>
      </c>
      <c r="B97" s="72" t="s">
        <v>109</v>
      </c>
      <c r="C97" s="34"/>
      <c r="D97" s="61"/>
      <c r="E97" s="61"/>
      <c r="F97" s="61"/>
      <c r="G97" s="61"/>
      <c r="H97" s="61"/>
      <c r="I97" s="61"/>
      <c r="J97" s="61"/>
      <c r="K97" s="61"/>
      <c r="L97" s="61"/>
      <c r="M97" s="61"/>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IA97" s="21">
        <v>10.07</v>
      </c>
      <c r="IB97" s="21" t="s">
        <v>109</v>
      </c>
      <c r="IE97" s="22"/>
      <c r="IF97" s="22"/>
      <c r="IG97" s="22"/>
      <c r="IH97" s="22"/>
      <c r="II97" s="22"/>
    </row>
    <row r="98" spans="1:243" s="21" customFormat="1" ht="42.75">
      <c r="A98" s="71">
        <v>10.08</v>
      </c>
      <c r="B98" s="72" t="s">
        <v>59</v>
      </c>
      <c r="C98" s="34"/>
      <c r="D98" s="73">
        <v>6</v>
      </c>
      <c r="E98" s="74" t="s">
        <v>43</v>
      </c>
      <c r="F98" s="75">
        <v>199.34</v>
      </c>
      <c r="G98" s="47"/>
      <c r="H98" s="41"/>
      <c r="I98" s="42" t="s">
        <v>33</v>
      </c>
      <c r="J98" s="43">
        <f>IF(I98="Less(-)",-1,1)</f>
        <v>1</v>
      </c>
      <c r="K98" s="41" t="s">
        <v>34</v>
      </c>
      <c r="L98" s="41" t="s">
        <v>4</v>
      </c>
      <c r="M98" s="44"/>
      <c r="N98" s="53"/>
      <c r="O98" s="53"/>
      <c r="P98" s="54"/>
      <c r="Q98" s="53"/>
      <c r="R98" s="53"/>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6">
        <f>total_amount_ba($B$2,$D$2,D98,F98,J98,K98,M98)</f>
        <v>1196.04</v>
      </c>
      <c r="BB98" s="55">
        <f>BA98+SUM(N98:AZ98)</f>
        <v>1196.04</v>
      </c>
      <c r="BC98" s="77" t="str">
        <f>SpellNumber(L98,BB98)</f>
        <v>INR  One Thousand One Hundred &amp; Ninety Six  and Paise Four Only</v>
      </c>
      <c r="IA98" s="21">
        <v>10.08</v>
      </c>
      <c r="IB98" s="21" t="s">
        <v>59</v>
      </c>
      <c r="ID98" s="21">
        <v>6</v>
      </c>
      <c r="IE98" s="22" t="s">
        <v>43</v>
      </c>
      <c r="IF98" s="22"/>
      <c r="IG98" s="22"/>
      <c r="IH98" s="22"/>
      <c r="II98" s="22"/>
    </row>
    <row r="99" spans="1:243" s="21" customFormat="1" ht="30">
      <c r="A99" s="71">
        <v>10.09</v>
      </c>
      <c r="B99" s="72" t="s">
        <v>113</v>
      </c>
      <c r="C99" s="34"/>
      <c r="D99" s="61"/>
      <c r="E99" s="61"/>
      <c r="F99" s="61"/>
      <c r="G99" s="61"/>
      <c r="H99" s="61"/>
      <c r="I99" s="61"/>
      <c r="J99" s="61"/>
      <c r="K99" s="61"/>
      <c r="L99" s="61"/>
      <c r="M99" s="61"/>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IA99" s="21">
        <v>10.09</v>
      </c>
      <c r="IB99" s="21" t="s">
        <v>113</v>
      </c>
      <c r="IE99" s="22"/>
      <c r="IF99" s="22"/>
      <c r="IG99" s="22"/>
      <c r="IH99" s="22"/>
      <c r="II99" s="22"/>
    </row>
    <row r="100" spans="1:243" s="21" customFormat="1" ht="28.5">
      <c r="A100" s="76">
        <v>10.1</v>
      </c>
      <c r="B100" s="72" t="s">
        <v>154</v>
      </c>
      <c r="C100" s="34"/>
      <c r="D100" s="73">
        <v>20</v>
      </c>
      <c r="E100" s="74" t="s">
        <v>43</v>
      </c>
      <c r="F100" s="75">
        <v>25.03</v>
      </c>
      <c r="G100" s="47"/>
      <c r="H100" s="41"/>
      <c r="I100" s="42" t="s">
        <v>33</v>
      </c>
      <c r="J100" s="43">
        <f>IF(I100="Less(-)",-1,1)</f>
        <v>1</v>
      </c>
      <c r="K100" s="41" t="s">
        <v>34</v>
      </c>
      <c r="L100" s="41" t="s">
        <v>4</v>
      </c>
      <c r="M100" s="44"/>
      <c r="N100" s="53"/>
      <c r="O100" s="53"/>
      <c r="P100" s="54"/>
      <c r="Q100" s="53"/>
      <c r="R100" s="53"/>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6">
        <f>total_amount_ba($B$2,$D$2,D100,F100,J100,K100,M100)</f>
        <v>500.6</v>
      </c>
      <c r="BB100" s="55">
        <f>BA100+SUM(N100:AZ100)</f>
        <v>500.6</v>
      </c>
      <c r="BC100" s="77" t="str">
        <f>SpellNumber(L100,BB100)</f>
        <v>INR  Five Hundred    and Paise Sixty Only</v>
      </c>
      <c r="IA100" s="21">
        <v>10.1</v>
      </c>
      <c r="IB100" s="21" t="s">
        <v>154</v>
      </c>
      <c r="ID100" s="21">
        <v>20</v>
      </c>
      <c r="IE100" s="22" t="s">
        <v>43</v>
      </c>
      <c r="IF100" s="22"/>
      <c r="IG100" s="22"/>
      <c r="IH100" s="22"/>
      <c r="II100" s="22"/>
    </row>
    <row r="101" spans="1:243" s="21" customFormat="1" ht="30.75" customHeight="1">
      <c r="A101" s="71">
        <v>10.11</v>
      </c>
      <c r="B101" s="72" t="s">
        <v>110</v>
      </c>
      <c r="C101" s="34"/>
      <c r="D101" s="61"/>
      <c r="E101" s="61"/>
      <c r="F101" s="61"/>
      <c r="G101" s="61"/>
      <c r="H101" s="61"/>
      <c r="I101" s="61"/>
      <c r="J101" s="61"/>
      <c r="K101" s="61"/>
      <c r="L101" s="61"/>
      <c r="M101" s="61"/>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IA101" s="21">
        <v>10.11</v>
      </c>
      <c r="IB101" s="21" t="s">
        <v>110</v>
      </c>
      <c r="IE101" s="22"/>
      <c r="IF101" s="22"/>
      <c r="IG101" s="22"/>
      <c r="IH101" s="22"/>
      <c r="II101" s="22"/>
    </row>
    <row r="102" spans="1:243" s="21" customFormat="1" ht="60">
      <c r="A102" s="71">
        <v>10.12</v>
      </c>
      <c r="B102" s="72" t="s">
        <v>111</v>
      </c>
      <c r="C102" s="34"/>
      <c r="D102" s="73">
        <v>60</v>
      </c>
      <c r="E102" s="74" t="s">
        <v>43</v>
      </c>
      <c r="F102" s="75">
        <v>141.3</v>
      </c>
      <c r="G102" s="47"/>
      <c r="H102" s="41"/>
      <c r="I102" s="42" t="s">
        <v>33</v>
      </c>
      <c r="J102" s="43">
        <f>IF(I102="Less(-)",-1,1)</f>
        <v>1</v>
      </c>
      <c r="K102" s="41" t="s">
        <v>34</v>
      </c>
      <c r="L102" s="41" t="s">
        <v>4</v>
      </c>
      <c r="M102" s="44"/>
      <c r="N102" s="53"/>
      <c r="O102" s="53"/>
      <c r="P102" s="54"/>
      <c r="Q102" s="53"/>
      <c r="R102" s="53"/>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6">
        <f>total_amount_ba($B$2,$D$2,D102,F102,J102,K102,M102)</f>
        <v>8478</v>
      </c>
      <c r="BB102" s="55">
        <f>BA102+SUM(N102:AZ102)</f>
        <v>8478</v>
      </c>
      <c r="BC102" s="77" t="str">
        <f>SpellNumber(L102,BB102)</f>
        <v>INR  Eight Thousand Four Hundred &amp; Seventy Eight  Only</v>
      </c>
      <c r="IA102" s="21">
        <v>10.12</v>
      </c>
      <c r="IB102" s="21" t="s">
        <v>111</v>
      </c>
      <c r="ID102" s="21">
        <v>60</v>
      </c>
      <c r="IE102" s="22" t="s">
        <v>43</v>
      </c>
      <c r="IF102" s="22"/>
      <c r="IG102" s="22"/>
      <c r="IH102" s="22"/>
      <c r="II102" s="22"/>
    </row>
    <row r="103" spans="1:243" s="21" customFormat="1" ht="45">
      <c r="A103" s="71">
        <v>10.13</v>
      </c>
      <c r="B103" s="72" t="s">
        <v>112</v>
      </c>
      <c r="C103" s="34"/>
      <c r="D103" s="61"/>
      <c r="E103" s="61"/>
      <c r="F103" s="61"/>
      <c r="G103" s="61"/>
      <c r="H103" s="61"/>
      <c r="I103" s="61"/>
      <c r="J103" s="61"/>
      <c r="K103" s="61"/>
      <c r="L103" s="61"/>
      <c r="M103" s="61"/>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IA103" s="21">
        <v>10.13</v>
      </c>
      <c r="IB103" s="21" t="s">
        <v>112</v>
      </c>
      <c r="IE103" s="22"/>
      <c r="IF103" s="22"/>
      <c r="IG103" s="22"/>
      <c r="IH103" s="22"/>
      <c r="II103" s="22"/>
    </row>
    <row r="104" spans="1:243" s="21" customFormat="1" ht="42.75">
      <c r="A104" s="71">
        <v>10.14</v>
      </c>
      <c r="B104" s="72" t="s">
        <v>60</v>
      </c>
      <c r="C104" s="34"/>
      <c r="D104" s="73">
        <v>11</v>
      </c>
      <c r="E104" s="74" t="s">
        <v>43</v>
      </c>
      <c r="F104" s="75">
        <v>106.58</v>
      </c>
      <c r="G104" s="47"/>
      <c r="H104" s="41"/>
      <c r="I104" s="42" t="s">
        <v>33</v>
      </c>
      <c r="J104" s="43">
        <f>IF(I104="Less(-)",-1,1)</f>
        <v>1</v>
      </c>
      <c r="K104" s="41" t="s">
        <v>34</v>
      </c>
      <c r="L104" s="41" t="s">
        <v>4</v>
      </c>
      <c r="M104" s="44"/>
      <c r="N104" s="53"/>
      <c r="O104" s="53"/>
      <c r="P104" s="54"/>
      <c r="Q104" s="53"/>
      <c r="R104" s="53"/>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6">
        <f>total_amount_ba($B$2,$D$2,D104,F104,J104,K104,M104)</f>
        <v>1172.38</v>
      </c>
      <c r="BB104" s="55">
        <f>BA104+SUM(N104:AZ104)</f>
        <v>1172.38</v>
      </c>
      <c r="BC104" s="77" t="str">
        <f>SpellNumber(L104,BB104)</f>
        <v>INR  One Thousand One Hundred &amp; Seventy Two  and Paise Thirty Eight Only</v>
      </c>
      <c r="IA104" s="21">
        <v>10.14</v>
      </c>
      <c r="IB104" s="21" t="s">
        <v>60</v>
      </c>
      <c r="ID104" s="21">
        <v>11</v>
      </c>
      <c r="IE104" s="22" t="s">
        <v>43</v>
      </c>
      <c r="IF104" s="22"/>
      <c r="IG104" s="22"/>
      <c r="IH104" s="22"/>
      <c r="II104" s="22"/>
    </row>
    <row r="105" spans="1:243" s="21" customFormat="1" ht="15.75">
      <c r="A105" s="71">
        <v>11</v>
      </c>
      <c r="B105" s="72" t="s">
        <v>114</v>
      </c>
      <c r="C105" s="34"/>
      <c r="D105" s="61"/>
      <c r="E105" s="61"/>
      <c r="F105" s="61"/>
      <c r="G105" s="61"/>
      <c r="H105" s="61"/>
      <c r="I105" s="61"/>
      <c r="J105" s="61"/>
      <c r="K105" s="61"/>
      <c r="L105" s="61"/>
      <c r="M105" s="61"/>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IA105" s="21">
        <v>11</v>
      </c>
      <c r="IB105" s="21" t="s">
        <v>114</v>
      </c>
      <c r="IE105" s="22"/>
      <c r="IF105" s="22"/>
      <c r="IG105" s="22"/>
      <c r="IH105" s="22"/>
      <c r="II105" s="22"/>
    </row>
    <row r="106" spans="1:243" s="21" customFormat="1" ht="60">
      <c r="A106" s="71">
        <v>11.01</v>
      </c>
      <c r="B106" s="72" t="s">
        <v>115</v>
      </c>
      <c r="C106" s="34"/>
      <c r="D106" s="61"/>
      <c r="E106" s="61"/>
      <c r="F106" s="61"/>
      <c r="G106" s="61"/>
      <c r="H106" s="61"/>
      <c r="I106" s="61"/>
      <c r="J106" s="61"/>
      <c r="K106" s="61"/>
      <c r="L106" s="61"/>
      <c r="M106" s="61"/>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IA106" s="21">
        <v>11.01</v>
      </c>
      <c r="IB106" s="21" t="s">
        <v>115</v>
      </c>
      <c r="IE106" s="22"/>
      <c r="IF106" s="22"/>
      <c r="IG106" s="22"/>
      <c r="IH106" s="22"/>
      <c r="II106" s="22"/>
    </row>
    <row r="107" spans="1:243" s="21" customFormat="1" ht="30">
      <c r="A107" s="71">
        <v>11.02</v>
      </c>
      <c r="B107" s="72" t="s">
        <v>61</v>
      </c>
      <c r="C107" s="34"/>
      <c r="D107" s="73">
        <v>0.5</v>
      </c>
      <c r="E107" s="74" t="s">
        <v>46</v>
      </c>
      <c r="F107" s="75">
        <v>1523.41</v>
      </c>
      <c r="G107" s="47"/>
      <c r="H107" s="41"/>
      <c r="I107" s="42" t="s">
        <v>33</v>
      </c>
      <c r="J107" s="43">
        <f>IF(I107="Less(-)",-1,1)</f>
        <v>1</v>
      </c>
      <c r="K107" s="41" t="s">
        <v>34</v>
      </c>
      <c r="L107" s="41" t="s">
        <v>4</v>
      </c>
      <c r="M107" s="44"/>
      <c r="N107" s="53"/>
      <c r="O107" s="53"/>
      <c r="P107" s="54"/>
      <c r="Q107" s="53"/>
      <c r="R107" s="53"/>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6">
        <f>total_amount_ba($B$2,$D$2,D107,F107,J107,K107,M107)</f>
        <v>761.71</v>
      </c>
      <c r="BB107" s="55">
        <f>BA107+SUM(N107:AZ107)</f>
        <v>761.71</v>
      </c>
      <c r="BC107" s="77" t="str">
        <f>SpellNumber(L107,BB107)</f>
        <v>INR  Seven Hundred &amp; Sixty One  and Paise Seventy One Only</v>
      </c>
      <c r="IA107" s="21">
        <v>11.02</v>
      </c>
      <c r="IB107" s="21" t="s">
        <v>61</v>
      </c>
      <c r="ID107" s="21">
        <v>0.5</v>
      </c>
      <c r="IE107" s="22" t="s">
        <v>46</v>
      </c>
      <c r="IF107" s="22"/>
      <c r="IG107" s="22"/>
      <c r="IH107" s="22"/>
      <c r="II107" s="22"/>
    </row>
    <row r="108" spans="1:243" s="21" customFormat="1" ht="30">
      <c r="A108" s="71">
        <v>11.03</v>
      </c>
      <c r="B108" s="72" t="s">
        <v>62</v>
      </c>
      <c r="C108" s="34"/>
      <c r="D108" s="73">
        <v>0.5</v>
      </c>
      <c r="E108" s="74" t="s">
        <v>46</v>
      </c>
      <c r="F108" s="75">
        <v>940.64</v>
      </c>
      <c r="G108" s="47"/>
      <c r="H108" s="41"/>
      <c r="I108" s="42" t="s">
        <v>33</v>
      </c>
      <c r="J108" s="43">
        <f>IF(I108="Less(-)",-1,1)</f>
        <v>1</v>
      </c>
      <c r="K108" s="41" t="s">
        <v>34</v>
      </c>
      <c r="L108" s="41" t="s">
        <v>4</v>
      </c>
      <c r="M108" s="44"/>
      <c r="N108" s="53"/>
      <c r="O108" s="53"/>
      <c r="P108" s="54"/>
      <c r="Q108" s="53"/>
      <c r="R108" s="53"/>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6">
        <f>total_amount_ba($B$2,$D$2,D108,F108,J108,K108,M108)</f>
        <v>470.32</v>
      </c>
      <c r="BB108" s="55">
        <f>BA108+SUM(N108:AZ108)</f>
        <v>470.32</v>
      </c>
      <c r="BC108" s="77" t="str">
        <f>SpellNumber(L108,BB108)</f>
        <v>INR  Four Hundred &amp; Seventy  and Paise Thirty Two Only</v>
      </c>
      <c r="IA108" s="21">
        <v>11.03</v>
      </c>
      <c r="IB108" s="21" t="s">
        <v>62</v>
      </c>
      <c r="ID108" s="21">
        <v>0.5</v>
      </c>
      <c r="IE108" s="22" t="s">
        <v>46</v>
      </c>
      <c r="IF108" s="22"/>
      <c r="IG108" s="22"/>
      <c r="IH108" s="22"/>
      <c r="II108" s="22"/>
    </row>
    <row r="109" spans="1:243" s="21" customFormat="1" ht="90">
      <c r="A109" s="71">
        <v>11.04</v>
      </c>
      <c r="B109" s="72" t="s">
        <v>116</v>
      </c>
      <c r="C109" s="34"/>
      <c r="D109" s="61"/>
      <c r="E109" s="61"/>
      <c r="F109" s="61"/>
      <c r="G109" s="61"/>
      <c r="H109" s="61"/>
      <c r="I109" s="61"/>
      <c r="J109" s="61"/>
      <c r="K109" s="61"/>
      <c r="L109" s="61"/>
      <c r="M109" s="61"/>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IA109" s="21">
        <v>11.04</v>
      </c>
      <c r="IB109" s="21" t="s">
        <v>116</v>
      </c>
      <c r="IE109" s="22"/>
      <c r="IF109" s="22"/>
      <c r="IG109" s="22"/>
      <c r="IH109" s="22"/>
      <c r="II109" s="22"/>
    </row>
    <row r="110" spans="1:243" s="21" customFormat="1" ht="42.75">
      <c r="A110" s="71">
        <v>11.05</v>
      </c>
      <c r="B110" s="72" t="s">
        <v>50</v>
      </c>
      <c r="C110" s="34"/>
      <c r="D110" s="73">
        <v>1</v>
      </c>
      <c r="E110" s="74" t="s">
        <v>46</v>
      </c>
      <c r="F110" s="75">
        <v>1288.82</v>
      </c>
      <c r="G110" s="47"/>
      <c r="H110" s="41"/>
      <c r="I110" s="42" t="s">
        <v>33</v>
      </c>
      <c r="J110" s="43">
        <f>IF(I110="Less(-)",-1,1)</f>
        <v>1</v>
      </c>
      <c r="K110" s="41" t="s">
        <v>34</v>
      </c>
      <c r="L110" s="41" t="s">
        <v>4</v>
      </c>
      <c r="M110" s="44"/>
      <c r="N110" s="53"/>
      <c r="O110" s="53"/>
      <c r="P110" s="54"/>
      <c r="Q110" s="53"/>
      <c r="R110" s="53"/>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6">
        <f>total_amount_ba($B$2,$D$2,D110,F110,J110,K110,M110)</f>
        <v>1288.82</v>
      </c>
      <c r="BB110" s="55">
        <f>BA110+SUM(N110:AZ110)</f>
        <v>1288.82</v>
      </c>
      <c r="BC110" s="77" t="str">
        <f>SpellNumber(L110,BB110)</f>
        <v>INR  One Thousand Two Hundred &amp; Eighty Eight  and Paise Eighty Two Only</v>
      </c>
      <c r="IA110" s="21">
        <v>11.05</v>
      </c>
      <c r="IB110" s="21" t="s">
        <v>50</v>
      </c>
      <c r="ID110" s="21">
        <v>1</v>
      </c>
      <c r="IE110" s="22" t="s">
        <v>46</v>
      </c>
      <c r="IF110" s="22"/>
      <c r="IG110" s="22"/>
      <c r="IH110" s="22"/>
      <c r="II110" s="22"/>
    </row>
    <row r="111" spans="1:243" s="21" customFormat="1" ht="15.75">
      <c r="A111" s="71">
        <v>12</v>
      </c>
      <c r="B111" s="72" t="s">
        <v>117</v>
      </c>
      <c r="C111" s="34"/>
      <c r="D111" s="61"/>
      <c r="E111" s="61"/>
      <c r="F111" s="61"/>
      <c r="G111" s="61"/>
      <c r="H111" s="61"/>
      <c r="I111" s="61"/>
      <c r="J111" s="61"/>
      <c r="K111" s="61"/>
      <c r="L111" s="61"/>
      <c r="M111" s="61"/>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IA111" s="21">
        <v>12</v>
      </c>
      <c r="IB111" s="21" t="s">
        <v>117</v>
      </c>
      <c r="IE111" s="22"/>
      <c r="IF111" s="22"/>
      <c r="IG111" s="22"/>
      <c r="IH111" s="22"/>
      <c r="II111" s="22"/>
    </row>
    <row r="112" spans="1:243" s="21" customFormat="1" ht="60">
      <c r="A112" s="71">
        <v>12.01</v>
      </c>
      <c r="B112" s="72" t="s">
        <v>155</v>
      </c>
      <c r="C112" s="34"/>
      <c r="D112" s="61"/>
      <c r="E112" s="61"/>
      <c r="F112" s="61"/>
      <c r="G112" s="61"/>
      <c r="H112" s="61"/>
      <c r="I112" s="61"/>
      <c r="J112" s="61"/>
      <c r="K112" s="61"/>
      <c r="L112" s="61"/>
      <c r="M112" s="61"/>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IA112" s="21">
        <v>12.01</v>
      </c>
      <c r="IB112" s="21" t="s">
        <v>155</v>
      </c>
      <c r="IE112" s="22"/>
      <c r="IF112" s="22"/>
      <c r="IG112" s="22"/>
      <c r="IH112" s="22"/>
      <c r="II112" s="22"/>
    </row>
    <row r="113" spans="1:243" s="21" customFormat="1" ht="42.75">
      <c r="A113" s="71">
        <v>12.02</v>
      </c>
      <c r="B113" s="72" t="s">
        <v>156</v>
      </c>
      <c r="C113" s="34"/>
      <c r="D113" s="73">
        <v>2.5</v>
      </c>
      <c r="E113" s="74" t="s">
        <v>122</v>
      </c>
      <c r="F113" s="75">
        <v>6893.91</v>
      </c>
      <c r="G113" s="47"/>
      <c r="H113" s="41"/>
      <c r="I113" s="42" t="s">
        <v>33</v>
      </c>
      <c r="J113" s="43">
        <f>IF(I113="Less(-)",-1,1)</f>
        <v>1</v>
      </c>
      <c r="K113" s="41" t="s">
        <v>34</v>
      </c>
      <c r="L113" s="41" t="s">
        <v>4</v>
      </c>
      <c r="M113" s="44"/>
      <c r="N113" s="53"/>
      <c r="O113" s="53"/>
      <c r="P113" s="54"/>
      <c r="Q113" s="53"/>
      <c r="R113" s="53"/>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6">
        <f>total_amount_ba($B$2,$D$2,D113,F113,J113,K113,M113)</f>
        <v>17234.78</v>
      </c>
      <c r="BB113" s="55">
        <f>BA113+SUM(N113:AZ113)</f>
        <v>17234.78</v>
      </c>
      <c r="BC113" s="77" t="str">
        <f>SpellNumber(L113,BB113)</f>
        <v>INR  Seventeen Thousand Two Hundred &amp; Thirty Four  and Paise Seventy Eight Only</v>
      </c>
      <c r="IA113" s="21">
        <v>12.02</v>
      </c>
      <c r="IB113" s="21" t="s">
        <v>156</v>
      </c>
      <c r="ID113" s="21">
        <v>2.5</v>
      </c>
      <c r="IE113" s="22" t="s">
        <v>122</v>
      </c>
      <c r="IF113" s="22"/>
      <c r="IG113" s="22"/>
      <c r="IH113" s="22"/>
      <c r="II113" s="22"/>
    </row>
    <row r="114" spans="1:243" s="21" customFormat="1" ht="45">
      <c r="A114" s="71">
        <v>12.03</v>
      </c>
      <c r="B114" s="72" t="s">
        <v>157</v>
      </c>
      <c r="C114" s="34"/>
      <c r="D114" s="61"/>
      <c r="E114" s="61"/>
      <c r="F114" s="61"/>
      <c r="G114" s="61"/>
      <c r="H114" s="61"/>
      <c r="I114" s="61"/>
      <c r="J114" s="61"/>
      <c r="K114" s="61"/>
      <c r="L114" s="61"/>
      <c r="M114" s="61"/>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IA114" s="21">
        <v>12.03</v>
      </c>
      <c r="IB114" s="21" t="s">
        <v>157</v>
      </c>
      <c r="IE114" s="22"/>
      <c r="IF114" s="22"/>
      <c r="IG114" s="22"/>
      <c r="IH114" s="22"/>
      <c r="II114" s="22"/>
    </row>
    <row r="115" spans="1:243" s="21" customFormat="1" ht="42.75">
      <c r="A115" s="71">
        <v>12.04</v>
      </c>
      <c r="B115" s="72" t="s">
        <v>158</v>
      </c>
      <c r="C115" s="34"/>
      <c r="D115" s="73">
        <v>15</v>
      </c>
      <c r="E115" s="74" t="s">
        <v>44</v>
      </c>
      <c r="F115" s="75">
        <v>1587.68</v>
      </c>
      <c r="G115" s="47"/>
      <c r="H115" s="41"/>
      <c r="I115" s="42" t="s">
        <v>33</v>
      </c>
      <c r="J115" s="43">
        <f>IF(I115="Less(-)",-1,1)</f>
        <v>1</v>
      </c>
      <c r="K115" s="41" t="s">
        <v>34</v>
      </c>
      <c r="L115" s="41" t="s">
        <v>4</v>
      </c>
      <c r="M115" s="44"/>
      <c r="N115" s="53"/>
      <c r="O115" s="53"/>
      <c r="P115" s="54"/>
      <c r="Q115" s="53"/>
      <c r="R115" s="53"/>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6">
        <f>total_amount_ba($B$2,$D$2,D115,F115,J115,K115,M115)</f>
        <v>23815.2</v>
      </c>
      <c r="BB115" s="55">
        <f>BA115+SUM(N115:AZ115)</f>
        <v>23815.2</v>
      </c>
      <c r="BC115" s="77" t="str">
        <f>SpellNumber(L115,BB115)</f>
        <v>INR  Twenty Three Thousand Eight Hundred &amp; Fifteen  and Paise Twenty Only</v>
      </c>
      <c r="IA115" s="21">
        <v>12.04</v>
      </c>
      <c r="IB115" s="21" t="s">
        <v>158</v>
      </c>
      <c r="ID115" s="21">
        <v>15</v>
      </c>
      <c r="IE115" s="22" t="s">
        <v>44</v>
      </c>
      <c r="IF115" s="22"/>
      <c r="IG115" s="22"/>
      <c r="IH115" s="22"/>
      <c r="II115" s="22"/>
    </row>
    <row r="116" spans="1:243" s="21" customFormat="1" ht="60">
      <c r="A116" s="71">
        <v>12.05</v>
      </c>
      <c r="B116" s="72" t="s">
        <v>159</v>
      </c>
      <c r="C116" s="34"/>
      <c r="D116" s="61"/>
      <c r="E116" s="61"/>
      <c r="F116" s="61"/>
      <c r="G116" s="61"/>
      <c r="H116" s="61"/>
      <c r="I116" s="61"/>
      <c r="J116" s="61"/>
      <c r="K116" s="61"/>
      <c r="L116" s="61"/>
      <c r="M116" s="61"/>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IA116" s="21">
        <v>12.05</v>
      </c>
      <c r="IB116" s="21" t="s">
        <v>159</v>
      </c>
      <c r="IE116" s="22"/>
      <c r="IF116" s="22"/>
      <c r="IG116" s="22"/>
      <c r="IH116" s="22"/>
      <c r="II116" s="22"/>
    </row>
    <row r="117" spans="1:243" s="21" customFormat="1" ht="42.75">
      <c r="A117" s="71">
        <v>12.06</v>
      </c>
      <c r="B117" s="72" t="s">
        <v>160</v>
      </c>
      <c r="C117" s="34"/>
      <c r="D117" s="73">
        <v>4</v>
      </c>
      <c r="E117" s="74" t="s">
        <v>48</v>
      </c>
      <c r="F117" s="75">
        <v>493.38</v>
      </c>
      <c r="G117" s="47"/>
      <c r="H117" s="41"/>
      <c r="I117" s="42" t="s">
        <v>33</v>
      </c>
      <c r="J117" s="43">
        <f>IF(I117="Less(-)",-1,1)</f>
        <v>1</v>
      </c>
      <c r="K117" s="41" t="s">
        <v>34</v>
      </c>
      <c r="L117" s="41" t="s">
        <v>4</v>
      </c>
      <c r="M117" s="44"/>
      <c r="N117" s="53"/>
      <c r="O117" s="53"/>
      <c r="P117" s="54"/>
      <c r="Q117" s="53"/>
      <c r="R117" s="53"/>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6">
        <f>total_amount_ba($B$2,$D$2,D117,F117,J117,K117,M117)</f>
        <v>1973.52</v>
      </c>
      <c r="BB117" s="55">
        <f>BA117+SUM(N117:AZ117)</f>
        <v>1973.52</v>
      </c>
      <c r="BC117" s="77" t="str">
        <f>SpellNumber(L117,BB117)</f>
        <v>INR  One Thousand Nine Hundred &amp; Seventy Three  and Paise Fifty Two Only</v>
      </c>
      <c r="IA117" s="21">
        <v>12.06</v>
      </c>
      <c r="IB117" s="21" t="s">
        <v>160</v>
      </c>
      <c r="ID117" s="21">
        <v>4</v>
      </c>
      <c r="IE117" s="22" t="s">
        <v>48</v>
      </c>
      <c r="IF117" s="22"/>
      <c r="IG117" s="22"/>
      <c r="IH117" s="22"/>
      <c r="II117" s="22"/>
    </row>
    <row r="118" spans="1:243" s="21" customFormat="1" ht="31.5" customHeight="1">
      <c r="A118" s="71">
        <v>12.07</v>
      </c>
      <c r="B118" s="72" t="s">
        <v>161</v>
      </c>
      <c r="C118" s="34"/>
      <c r="D118" s="73">
        <v>0.15</v>
      </c>
      <c r="E118" s="74" t="s">
        <v>122</v>
      </c>
      <c r="F118" s="75">
        <v>20657.65</v>
      </c>
      <c r="G118" s="47"/>
      <c r="H118" s="41"/>
      <c r="I118" s="42" t="s">
        <v>33</v>
      </c>
      <c r="J118" s="43">
        <f>IF(I118="Less(-)",-1,1)</f>
        <v>1</v>
      </c>
      <c r="K118" s="41" t="s">
        <v>34</v>
      </c>
      <c r="L118" s="41" t="s">
        <v>4</v>
      </c>
      <c r="M118" s="44"/>
      <c r="N118" s="53"/>
      <c r="O118" s="53"/>
      <c r="P118" s="54"/>
      <c r="Q118" s="53"/>
      <c r="R118" s="53"/>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6">
        <f>total_amount_ba($B$2,$D$2,D118,F118,J118,K118,M118)</f>
        <v>3098.65</v>
      </c>
      <c r="BB118" s="55">
        <f>BA118+SUM(N118:AZ118)</f>
        <v>3098.65</v>
      </c>
      <c r="BC118" s="57" t="str">
        <f>SpellNumber(L118,BB118)</f>
        <v>INR  Three Thousand  &amp;Ninety Eight  and Paise Sixty Five Only</v>
      </c>
      <c r="IA118" s="21">
        <v>12.07</v>
      </c>
      <c r="IB118" s="21" t="s">
        <v>161</v>
      </c>
      <c r="ID118" s="21">
        <v>0.15</v>
      </c>
      <c r="IE118" s="22" t="s">
        <v>122</v>
      </c>
      <c r="IF118" s="22"/>
      <c r="IG118" s="22"/>
      <c r="IH118" s="22"/>
      <c r="II118" s="22"/>
    </row>
    <row r="119" spans="1:243" s="21" customFormat="1" ht="45">
      <c r="A119" s="71">
        <v>12.08</v>
      </c>
      <c r="B119" s="72" t="s">
        <v>162</v>
      </c>
      <c r="C119" s="34"/>
      <c r="D119" s="61"/>
      <c r="E119" s="61"/>
      <c r="F119" s="61"/>
      <c r="G119" s="61"/>
      <c r="H119" s="61"/>
      <c r="I119" s="61"/>
      <c r="J119" s="61"/>
      <c r="K119" s="61"/>
      <c r="L119" s="61"/>
      <c r="M119" s="61"/>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IA119" s="21">
        <v>12.08</v>
      </c>
      <c r="IB119" s="21" t="s">
        <v>162</v>
      </c>
      <c r="IE119" s="22"/>
      <c r="IF119" s="22"/>
      <c r="IG119" s="22"/>
      <c r="IH119" s="22"/>
      <c r="II119" s="22"/>
    </row>
    <row r="120" spans="1:243" s="21" customFormat="1" ht="28.5">
      <c r="A120" s="71">
        <v>12.09</v>
      </c>
      <c r="B120" s="72" t="s">
        <v>160</v>
      </c>
      <c r="C120" s="34"/>
      <c r="D120" s="73">
        <v>2</v>
      </c>
      <c r="E120" s="74" t="s">
        <v>48</v>
      </c>
      <c r="F120" s="75">
        <v>287.07</v>
      </c>
      <c r="G120" s="47"/>
      <c r="H120" s="41"/>
      <c r="I120" s="42" t="s">
        <v>33</v>
      </c>
      <c r="J120" s="43">
        <f>IF(I120="Less(-)",-1,1)</f>
        <v>1</v>
      </c>
      <c r="K120" s="41" t="s">
        <v>34</v>
      </c>
      <c r="L120" s="41" t="s">
        <v>4</v>
      </c>
      <c r="M120" s="44"/>
      <c r="N120" s="53"/>
      <c r="O120" s="53"/>
      <c r="P120" s="54"/>
      <c r="Q120" s="53"/>
      <c r="R120" s="53"/>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6">
        <f>total_amount_ba($B$2,$D$2,D120,F120,J120,K120,M120)</f>
        <v>574.14</v>
      </c>
      <c r="BB120" s="55">
        <f>BA120+SUM(N120:AZ120)</f>
        <v>574.14</v>
      </c>
      <c r="BC120" s="77" t="str">
        <f>SpellNumber(L120,BB120)</f>
        <v>INR  Five Hundred &amp; Seventy Four  and Paise Fourteen Only</v>
      </c>
      <c r="IA120" s="21">
        <v>12.09</v>
      </c>
      <c r="IB120" s="21" t="s">
        <v>160</v>
      </c>
      <c r="ID120" s="21">
        <v>2</v>
      </c>
      <c r="IE120" s="22" t="s">
        <v>48</v>
      </c>
      <c r="IF120" s="22"/>
      <c r="IG120" s="22"/>
      <c r="IH120" s="22"/>
      <c r="II120" s="22"/>
    </row>
    <row r="121" spans="1:243" s="21" customFormat="1" ht="60">
      <c r="A121" s="76">
        <v>12.1</v>
      </c>
      <c r="B121" s="72" t="s">
        <v>163</v>
      </c>
      <c r="C121" s="34"/>
      <c r="D121" s="61"/>
      <c r="E121" s="61"/>
      <c r="F121" s="61"/>
      <c r="G121" s="61"/>
      <c r="H121" s="61"/>
      <c r="I121" s="61"/>
      <c r="J121" s="61"/>
      <c r="K121" s="61"/>
      <c r="L121" s="61"/>
      <c r="M121" s="61"/>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IA121" s="21">
        <v>12.1</v>
      </c>
      <c r="IB121" s="21" t="s">
        <v>163</v>
      </c>
      <c r="IE121" s="22"/>
      <c r="IF121" s="22"/>
      <c r="IG121" s="22"/>
      <c r="IH121" s="22"/>
      <c r="II121" s="22"/>
    </row>
    <row r="122" spans="1:243" s="21" customFormat="1" ht="15.75">
      <c r="A122" s="71">
        <v>12.11</v>
      </c>
      <c r="B122" s="72" t="s">
        <v>164</v>
      </c>
      <c r="C122" s="34"/>
      <c r="D122" s="61"/>
      <c r="E122" s="61"/>
      <c r="F122" s="61"/>
      <c r="G122" s="61"/>
      <c r="H122" s="61"/>
      <c r="I122" s="61"/>
      <c r="J122" s="61"/>
      <c r="K122" s="61"/>
      <c r="L122" s="61"/>
      <c r="M122" s="61"/>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IA122" s="21">
        <v>12.11</v>
      </c>
      <c r="IB122" s="21" t="s">
        <v>164</v>
      </c>
      <c r="IE122" s="22"/>
      <c r="IF122" s="22"/>
      <c r="IG122" s="22"/>
      <c r="IH122" s="22"/>
      <c r="II122" s="22"/>
    </row>
    <row r="123" spans="1:243" s="21" customFormat="1" ht="42.75">
      <c r="A123" s="71">
        <v>12.12</v>
      </c>
      <c r="B123" s="72" t="s">
        <v>165</v>
      </c>
      <c r="C123" s="34"/>
      <c r="D123" s="73">
        <v>4</v>
      </c>
      <c r="E123" s="74" t="s">
        <v>48</v>
      </c>
      <c r="F123" s="75">
        <v>5648.71</v>
      </c>
      <c r="G123" s="47"/>
      <c r="H123" s="41"/>
      <c r="I123" s="42" t="s">
        <v>33</v>
      </c>
      <c r="J123" s="43">
        <f>IF(I123="Less(-)",-1,1)</f>
        <v>1</v>
      </c>
      <c r="K123" s="41" t="s">
        <v>34</v>
      </c>
      <c r="L123" s="41" t="s">
        <v>4</v>
      </c>
      <c r="M123" s="44"/>
      <c r="N123" s="53"/>
      <c r="O123" s="53"/>
      <c r="P123" s="54"/>
      <c r="Q123" s="53"/>
      <c r="R123" s="53"/>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6">
        <f>total_amount_ba($B$2,$D$2,D123,F123,J123,K123,M123)</f>
        <v>22594.84</v>
      </c>
      <c r="BB123" s="55">
        <f>BA123+SUM(N123:AZ123)</f>
        <v>22594.84</v>
      </c>
      <c r="BC123" s="77" t="str">
        <f>SpellNumber(L123,BB123)</f>
        <v>INR  Twenty Two Thousand Five Hundred &amp; Ninety Four  and Paise Eighty Four Only</v>
      </c>
      <c r="IA123" s="21">
        <v>12.12</v>
      </c>
      <c r="IB123" s="21" t="s">
        <v>165</v>
      </c>
      <c r="ID123" s="21">
        <v>4</v>
      </c>
      <c r="IE123" s="22" t="s">
        <v>48</v>
      </c>
      <c r="IF123" s="22"/>
      <c r="IG123" s="22"/>
      <c r="IH123" s="22"/>
      <c r="II123" s="22"/>
    </row>
    <row r="124" spans="1:243" s="21" customFormat="1" ht="189" customHeight="1">
      <c r="A124" s="71">
        <v>12.13</v>
      </c>
      <c r="B124" s="72" t="s">
        <v>166</v>
      </c>
      <c r="C124" s="34"/>
      <c r="D124" s="61"/>
      <c r="E124" s="61"/>
      <c r="F124" s="61"/>
      <c r="G124" s="61"/>
      <c r="H124" s="61"/>
      <c r="I124" s="61"/>
      <c r="J124" s="61"/>
      <c r="K124" s="61"/>
      <c r="L124" s="61"/>
      <c r="M124" s="61"/>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IA124" s="21">
        <v>12.13</v>
      </c>
      <c r="IB124" s="21" t="s">
        <v>166</v>
      </c>
      <c r="IE124" s="22"/>
      <c r="IF124" s="22"/>
      <c r="IG124" s="22"/>
      <c r="IH124" s="22"/>
      <c r="II124" s="22"/>
    </row>
    <row r="125" spans="1:243" s="21" customFormat="1" ht="33" customHeight="1">
      <c r="A125" s="71">
        <v>12.14</v>
      </c>
      <c r="B125" s="72" t="s">
        <v>118</v>
      </c>
      <c r="C125" s="34"/>
      <c r="D125" s="73">
        <v>2</v>
      </c>
      <c r="E125" s="74" t="s">
        <v>48</v>
      </c>
      <c r="F125" s="75">
        <v>19608.24</v>
      </c>
      <c r="G125" s="47"/>
      <c r="H125" s="41"/>
      <c r="I125" s="42" t="s">
        <v>33</v>
      </c>
      <c r="J125" s="43">
        <f>IF(I125="Less(-)",-1,1)</f>
        <v>1</v>
      </c>
      <c r="K125" s="41" t="s">
        <v>34</v>
      </c>
      <c r="L125" s="41" t="s">
        <v>4</v>
      </c>
      <c r="M125" s="44"/>
      <c r="N125" s="53"/>
      <c r="O125" s="53"/>
      <c r="P125" s="54"/>
      <c r="Q125" s="53"/>
      <c r="R125" s="53"/>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6">
        <f>total_amount_ba($B$2,$D$2,D125,F125,J125,K125,M125)</f>
        <v>39216.48</v>
      </c>
      <c r="BB125" s="55">
        <f>BA125+SUM(N125:AZ125)</f>
        <v>39216.48</v>
      </c>
      <c r="BC125" s="77" t="str">
        <f>SpellNumber(L125,BB125)</f>
        <v>INR  Thirty Nine Thousand Two Hundred &amp; Sixteen  and Paise Forty Eight Only</v>
      </c>
      <c r="IA125" s="21">
        <v>12.14</v>
      </c>
      <c r="IB125" s="21" t="s">
        <v>118</v>
      </c>
      <c r="ID125" s="21">
        <v>2</v>
      </c>
      <c r="IE125" s="22" t="s">
        <v>48</v>
      </c>
      <c r="IF125" s="22"/>
      <c r="IG125" s="22"/>
      <c r="IH125" s="22"/>
      <c r="II125" s="22"/>
    </row>
    <row r="126" spans="1:243" s="21" customFormat="1" ht="90">
      <c r="A126" s="71">
        <v>12.15</v>
      </c>
      <c r="B126" s="72" t="s">
        <v>119</v>
      </c>
      <c r="C126" s="34"/>
      <c r="D126" s="61"/>
      <c r="E126" s="61"/>
      <c r="F126" s="61"/>
      <c r="G126" s="61"/>
      <c r="H126" s="61"/>
      <c r="I126" s="61"/>
      <c r="J126" s="61"/>
      <c r="K126" s="61"/>
      <c r="L126" s="61"/>
      <c r="M126" s="61"/>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IA126" s="21">
        <v>12.15</v>
      </c>
      <c r="IB126" s="21" t="s">
        <v>119</v>
      </c>
      <c r="IE126" s="22"/>
      <c r="IF126" s="22"/>
      <c r="IG126" s="22"/>
      <c r="IH126" s="22"/>
      <c r="II126" s="22"/>
    </row>
    <row r="127" spans="1:243" s="21" customFormat="1" ht="42.75">
      <c r="A127" s="71">
        <v>12.16</v>
      </c>
      <c r="B127" s="72" t="s">
        <v>167</v>
      </c>
      <c r="C127" s="34"/>
      <c r="D127" s="73">
        <v>1</v>
      </c>
      <c r="E127" s="74" t="s">
        <v>48</v>
      </c>
      <c r="F127" s="75">
        <v>6774.05</v>
      </c>
      <c r="G127" s="47"/>
      <c r="H127" s="41"/>
      <c r="I127" s="42" t="s">
        <v>33</v>
      </c>
      <c r="J127" s="43">
        <f>IF(I127="Less(-)",-1,1)</f>
        <v>1</v>
      </c>
      <c r="K127" s="41" t="s">
        <v>34</v>
      </c>
      <c r="L127" s="41" t="s">
        <v>4</v>
      </c>
      <c r="M127" s="44"/>
      <c r="N127" s="53"/>
      <c r="O127" s="53"/>
      <c r="P127" s="54"/>
      <c r="Q127" s="53"/>
      <c r="R127" s="53"/>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6">
        <f>total_amount_ba($B$2,$D$2,D127,F127,J127,K127,M127)</f>
        <v>6774.05</v>
      </c>
      <c r="BB127" s="55">
        <f>BA127+SUM(N127:AZ127)</f>
        <v>6774.05</v>
      </c>
      <c r="BC127" s="77" t="str">
        <f>SpellNumber(L127,BB127)</f>
        <v>INR  Six Thousand Seven Hundred &amp; Seventy Four  and Paise Five Only</v>
      </c>
      <c r="IA127" s="21">
        <v>12.16</v>
      </c>
      <c r="IB127" s="21" t="s">
        <v>167</v>
      </c>
      <c r="ID127" s="21">
        <v>1</v>
      </c>
      <c r="IE127" s="22" t="s">
        <v>48</v>
      </c>
      <c r="IF127" s="22"/>
      <c r="IG127" s="22"/>
      <c r="IH127" s="22"/>
      <c r="II127" s="22"/>
    </row>
    <row r="128" spans="1:243" s="21" customFormat="1" ht="45">
      <c r="A128" s="71">
        <v>12.17</v>
      </c>
      <c r="B128" s="72" t="s">
        <v>168</v>
      </c>
      <c r="C128" s="34"/>
      <c r="D128" s="61"/>
      <c r="E128" s="61"/>
      <c r="F128" s="61"/>
      <c r="G128" s="61"/>
      <c r="H128" s="61"/>
      <c r="I128" s="61"/>
      <c r="J128" s="61"/>
      <c r="K128" s="61"/>
      <c r="L128" s="61"/>
      <c r="M128" s="61"/>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IA128" s="21">
        <v>12.17</v>
      </c>
      <c r="IB128" s="21" t="s">
        <v>168</v>
      </c>
      <c r="IE128" s="22"/>
      <c r="IF128" s="22"/>
      <c r="IG128" s="22"/>
      <c r="IH128" s="22"/>
      <c r="II128" s="22"/>
    </row>
    <row r="129" spans="1:243" s="21" customFormat="1" ht="42.75">
      <c r="A129" s="71">
        <v>12.18</v>
      </c>
      <c r="B129" s="72" t="s">
        <v>169</v>
      </c>
      <c r="C129" s="34"/>
      <c r="D129" s="73">
        <v>1.6</v>
      </c>
      <c r="E129" s="74" t="s">
        <v>122</v>
      </c>
      <c r="F129" s="75">
        <v>14988.38</v>
      </c>
      <c r="G129" s="47"/>
      <c r="H129" s="41"/>
      <c r="I129" s="42" t="s">
        <v>33</v>
      </c>
      <c r="J129" s="43">
        <f>IF(I129="Less(-)",-1,1)</f>
        <v>1</v>
      </c>
      <c r="K129" s="41" t="s">
        <v>34</v>
      </c>
      <c r="L129" s="41" t="s">
        <v>4</v>
      </c>
      <c r="M129" s="44"/>
      <c r="N129" s="53"/>
      <c r="O129" s="53"/>
      <c r="P129" s="54"/>
      <c r="Q129" s="53"/>
      <c r="R129" s="53"/>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6">
        <f>total_amount_ba($B$2,$D$2,D129,F129,J129,K129,M129)</f>
        <v>23981.41</v>
      </c>
      <c r="BB129" s="55">
        <f>BA129+SUM(N129:AZ129)</f>
        <v>23981.41</v>
      </c>
      <c r="BC129" s="77" t="str">
        <f>SpellNumber(L129,BB129)</f>
        <v>INR  Twenty Three Thousand Nine Hundred &amp; Eighty One  and Paise Forty One Only</v>
      </c>
      <c r="IA129" s="21">
        <v>12.18</v>
      </c>
      <c r="IB129" s="21" t="s">
        <v>169</v>
      </c>
      <c r="ID129" s="21">
        <v>1.6</v>
      </c>
      <c r="IE129" s="22" t="s">
        <v>122</v>
      </c>
      <c r="IF129" s="22"/>
      <c r="IG129" s="22"/>
      <c r="IH129" s="22"/>
      <c r="II129" s="22"/>
    </row>
    <row r="130" spans="1:243" s="21" customFormat="1" ht="45">
      <c r="A130" s="71">
        <v>12.19</v>
      </c>
      <c r="B130" s="72" t="s">
        <v>170</v>
      </c>
      <c r="C130" s="34"/>
      <c r="D130" s="61"/>
      <c r="E130" s="61"/>
      <c r="F130" s="61"/>
      <c r="G130" s="61"/>
      <c r="H130" s="61"/>
      <c r="I130" s="61"/>
      <c r="J130" s="61"/>
      <c r="K130" s="61"/>
      <c r="L130" s="61"/>
      <c r="M130" s="61"/>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IA130" s="21">
        <v>12.19</v>
      </c>
      <c r="IB130" s="21" t="s">
        <v>170</v>
      </c>
      <c r="IE130" s="22"/>
      <c r="IF130" s="22"/>
      <c r="IG130" s="22"/>
      <c r="IH130" s="22"/>
      <c r="II130" s="22"/>
    </row>
    <row r="131" spans="1:243" s="21" customFormat="1" ht="42.75">
      <c r="A131" s="76">
        <v>12.2</v>
      </c>
      <c r="B131" s="72" t="s">
        <v>169</v>
      </c>
      <c r="C131" s="34"/>
      <c r="D131" s="73">
        <v>1.1</v>
      </c>
      <c r="E131" s="74" t="s">
        <v>122</v>
      </c>
      <c r="F131" s="75">
        <v>15750.94</v>
      </c>
      <c r="G131" s="47"/>
      <c r="H131" s="41"/>
      <c r="I131" s="42" t="s">
        <v>33</v>
      </c>
      <c r="J131" s="43">
        <f>IF(I131="Less(-)",-1,1)</f>
        <v>1</v>
      </c>
      <c r="K131" s="41" t="s">
        <v>34</v>
      </c>
      <c r="L131" s="41" t="s">
        <v>4</v>
      </c>
      <c r="M131" s="44"/>
      <c r="N131" s="53"/>
      <c r="O131" s="53"/>
      <c r="P131" s="54"/>
      <c r="Q131" s="53"/>
      <c r="R131" s="53"/>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6">
        <f>total_amount_ba($B$2,$D$2,D131,F131,J131,K131,M131)</f>
        <v>17326.03</v>
      </c>
      <c r="BB131" s="55">
        <f>BA131+SUM(N131:AZ131)</f>
        <v>17326.03</v>
      </c>
      <c r="BC131" s="77" t="str">
        <f>SpellNumber(L131,BB131)</f>
        <v>INR  Seventeen Thousand Three Hundred &amp; Twenty Six  and Paise Three Only</v>
      </c>
      <c r="IA131" s="21">
        <v>12.2</v>
      </c>
      <c r="IB131" s="21" t="s">
        <v>169</v>
      </c>
      <c r="ID131" s="21">
        <v>1.1</v>
      </c>
      <c r="IE131" s="22" t="s">
        <v>122</v>
      </c>
      <c r="IF131" s="22"/>
      <c r="IG131" s="22"/>
      <c r="IH131" s="22"/>
      <c r="II131" s="22"/>
    </row>
    <row r="132" spans="1:243" s="21" customFormat="1" ht="60">
      <c r="A132" s="71">
        <v>12.21</v>
      </c>
      <c r="B132" s="72" t="s">
        <v>171</v>
      </c>
      <c r="C132" s="34"/>
      <c r="D132" s="61"/>
      <c r="E132" s="61"/>
      <c r="F132" s="61"/>
      <c r="G132" s="61"/>
      <c r="H132" s="61"/>
      <c r="I132" s="61"/>
      <c r="J132" s="61"/>
      <c r="K132" s="61"/>
      <c r="L132" s="61"/>
      <c r="M132" s="61"/>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IA132" s="21">
        <v>12.21</v>
      </c>
      <c r="IB132" s="21" t="s">
        <v>171</v>
      </c>
      <c r="IE132" s="22"/>
      <c r="IF132" s="22"/>
      <c r="IG132" s="22"/>
      <c r="IH132" s="22"/>
      <c r="II132" s="22"/>
    </row>
    <row r="133" spans="1:243" s="21" customFormat="1" ht="42.75">
      <c r="A133" s="71">
        <v>12.22</v>
      </c>
      <c r="B133" s="72" t="s">
        <v>172</v>
      </c>
      <c r="C133" s="34"/>
      <c r="D133" s="73">
        <v>24</v>
      </c>
      <c r="E133" s="74" t="s">
        <v>188</v>
      </c>
      <c r="F133" s="75">
        <v>131.39</v>
      </c>
      <c r="G133" s="47"/>
      <c r="H133" s="41"/>
      <c r="I133" s="42" t="s">
        <v>33</v>
      </c>
      <c r="J133" s="43">
        <f>IF(I133="Less(-)",-1,1)</f>
        <v>1</v>
      </c>
      <c r="K133" s="41" t="s">
        <v>34</v>
      </c>
      <c r="L133" s="41" t="s">
        <v>4</v>
      </c>
      <c r="M133" s="44"/>
      <c r="N133" s="53"/>
      <c r="O133" s="53"/>
      <c r="P133" s="54"/>
      <c r="Q133" s="53"/>
      <c r="R133" s="53"/>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6">
        <f>total_amount_ba($B$2,$D$2,D133,F133,J133,K133,M133)</f>
        <v>3153.36</v>
      </c>
      <c r="BB133" s="55">
        <f>BA133+SUM(N133:AZ133)</f>
        <v>3153.36</v>
      </c>
      <c r="BC133" s="77" t="str">
        <f>SpellNumber(L133,BB133)</f>
        <v>INR  Three Thousand One Hundred &amp; Fifty Three  and Paise Thirty Six Only</v>
      </c>
      <c r="IA133" s="21">
        <v>12.22</v>
      </c>
      <c r="IB133" s="21" t="s">
        <v>172</v>
      </c>
      <c r="ID133" s="21">
        <v>24</v>
      </c>
      <c r="IE133" s="22" t="s">
        <v>188</v>
      </c>
      <c r="IF133" s="22"/>
      <c r="IG133" s="22"/>
      <c r="IH133" s="22"/>
      <c r="II133" s="22"/>
    </row>
    <row r="134" spans="1:243" s="21" customFormat="1" ht="45">
      <c r="A134" s="71">
        <v>12.23</v>
      </c>
      <c r="B134" s="72" t="s">
        <v>173</v>
      </c>
      <c r="C134" s="34"/>
      <c r="D134" s="61"/>
      <c r="E134" s="61"/>
      <c r="F134" s="61"/>
      <c r="G134" s="61"/>
      <c r="H134" s="61"/>
      <c r="I134" s="61"/>
      <c r="J134" s="61"/>
      <c r="K134" s="61"/>
      <c r="L134" s="61"/>
      <c r="M134" s="61"/>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IA134" s="21">
        <v>12.23</v>
      </c>
      <c r="IB134" s="21" t="s">
        <v>173</v>
      </c>
      <c r="IE134" s="22"/>
      <c r="IF134" s="22"/>
      <c r="IG134" s="22"/>
      <c r="IH134" s="22"/>
      <c r="II134" s="22"/>
    </row>
    <row r="135" spans="1:243" s="21" customFormat="1" ht="57">
      <c r="A135" s="71">
        <v>12.24</v>
      </c>
      <c r="B135" s="72" t="s">
        <v>174</v>
      </c>
      <c r="C135" s="34"/>
      <c r="D135" s="73">
        <v>135</v>
      </c>
      <c r="E135" s="74" t="s">
        <v>44</v>
      </c>
      <c r="F135" s="75">
        <v>1394.61</v>
      </c>
      <c r="G135" s="47"/>
      <c r="H135" s="41"/>
      <c r="I135" s="42" t="s">
        <v>33</v>
      </c>
      <c r="J135" s="43">
        <f>IF(I135="Less(-)",-1,1)</f>
        <v>1</v>
      </c>
      <c r="K135" s="41" t="s">
        <v>34</v>
      </c>
      <c r="L135" s="41" t="s">
        <v>4</v>
      </c>
      <c r="M135" s="44"/>
      <c r="N135" s="53"/>
      <c r="O135" s="53"/>
      <c r="P135" s="54"/>
      <c r="Q135" s="53"/>
      <c r="R135" s="53"/>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6">
        <f>total_amount_ba($B$2,$D$2,D135,F135,J135,K135,M135)</f>
        <v>188272.35</v>
      </c>
      <c r="BB135" s="55">
        <f>BA135+SUM(N135:AZ135)</f>
        <v>188272.35</v>
      </c>
      <c r="BC135" s="77" t="str">
        <f>SpellNumber(L135,BB135)</f>
        <v>INR  One Lakh Eighty Eight Thousand Two Hundred &amp; Seventy Two  and Paise Thirty Five Only</v>
      </c>
      <c r="IA135" s="21">
        <v>12.24</v>
      </c>
      <c r="IB135" s="21" t="s">
        <v>174</v>
      </c>
      <c r="ID135" s="21">
        <v>135</v>
      </c>
      <c r="IE135" s="22" t="s">
        <v>44</v>
      </c>
      <c r="IF135" s="22"/>
      <c r="IG135" s="22"/>
      <c r="IH135" s="22"/>
      <c r="II135" s="22"/>
    </row>
    <row r="136" spans="1:243" s="21" customFormat="1" ht="15.75">
      <c r="A136" s="71">
        <v>13</v>
      </c>
      <c r="B136" s="72" t="s">
        <v>120</v>
      </c>
      <c r="C136" s="34"/>
      <c r="D136" s="61"/>
      <c r="E136" s="61"/>
      <c r="F136" s="61"/>
      <c r="G136" s="61"/>
      <c r="H136" s="61"/>
      <c r="I136" s="61"/>
      <c r="J136" s="61"/>
      <c r="K136" s="61"/>
      <c r="L136" s="61"/>
      <c r="M136" s="61"/>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IA136" s="21">
        <v>13</v>
      </c>
      <c r="IB136" s="21" t="s">
        <v>120</v>
      </c>
      <c r="IE136" s="22"/>
      <c r="IF136" s="22"/>
      <c r="IG136" s="22"/>
      <c r="IH136" s="22"/>
      <c r="II136" s="22"/>
    </row>
    <row r="137" spans="1:243" s="21" customFormat="1" ht="90">
      <c r="A137" s="71">
        <v>13.01</v>
      </c>
      <c r="B137" s="72" t="s">
        <v>175</v>
      </c>
      <c r="C137" s="34"/>
      <c r="D137" s="61"/>
      <c r="E137" s="61"/>
      <c r="F137" s="61"/>
      <c r="G137" s="61"/>
      <c r="H137" s="61"/>
      <c r="I137" s="61"/>
      <c r="J137" s="61"/>
      <c r="K137" s="61"/>
      <c r="L137" s="61"/>
      <c r="M137" s="61"/>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IA137" s="21">
        <v>13.01</v>
      </c>
      <c r="IB137" s="21" t="s">
        <v>175</v>
      </c>
      <c r="IE137" s="22"/>
      <c r="IF137" s="22"/>
      <c r="IG137" s="22"/>
      <c r="IH137" s="22"/>
      <c r="II137" s="22"/>
    </row>
    <row r="138" spans="1:243" s="21" customFormat="1" ht="42.75">
      <c r="A138" s="71">
        <v>13.02</v>
      </c>
      <c r="B138" s="72" t="s">
        <v>176</v>
      </c>
      <c r="C138" s="34"/>
      <c r="D138" s="73">
        <v>6</v>
      </c>
      <c r="E138" s="74" t="s">
        <v>44</v>
      </c>
      <c r="F138" s="75">
        <v>405.61</v>
      </c>
      <c r="G138" s="47"/>
      <c r="H138" s="41"/>
      <c r="I138" s="42" t="s">
        <v>33</v>
      </c>
      <c r="J138" s="43">
        <f>IF(I138="Less(-)",-1,1)</f>
        <v>1</v>
      </c>
      <c r="K138" s="41" t="s">
        <v>34</v>
      </c>
      <c r="L138" s="41" t="s">
        <v>4</v>
      </c>
      <c r="M138" s="44"/>
      <c r="N138" s="53"/>
      <c r="O138" s="53"/>
      <c r="P138" s="54"/>
      <c r="Q138" s="53"/>
      <c r="R138" s="53"/>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6">
        <f>total_amount_ba($B$2,$D$2,D138,F138,J138,K138,M138)</f>
        <v>2433.66</v>
      </c>
      <c r="BB138" s="55">
        <f>BA138+SUM(N138:AZ138)</f>
        <v>2433.66</v>
      </c>
      <c r="BC138" s="77" t="str">
        <f>SpellNumber(L138,BB138)</f>
        <v>INR  Two Thousand Four Hundred &amp; Thirty Three  and Paise Sixty Six Only</v>
      </c>
      <c r="IA138" s="21">
        <v>13.02</v>
      </c>
      <c r="IB138" s="21" t="s">
        <v>176</v>
      </c>
      <c r="ID138" s="21">
        <v>6</v>
      </c>
      <c r="IE138" s="22" t="s">
        <v>44</v>
      </c>
      <c r="IF138" s="22"/>
      <c r="IG138" s="22"/>
      <c r="IH138" s="22"/>
      <c r="II138" s="22"/>
    </row>
    <row r="139" spans="1:243" s="21" customFormat="1" ht="42.75">
      <c r="A139" s="71">
        <v>13.03</v>
      </c>
      <c r="B139" s="72" t="s">
        <v>177</v>
      </c>
      <c r="C139" s="34"/>
      <c r="D139" s="73">
        <v>70</v>
      </c>
      <c r="E139" s="74" t="s">
        <v>44</v>
      </c>
      <c r="F139" s="75">
        <v>661.51</v>
      </c>
      <c r="G139" s="47"/>
      <c r="H139" s="41"/>
      <c r="I139" s="42" t="s">
        <v>33</v>
      </c>
      <c r="J139" s="43">
        <f>IF(I139="Less(-)",-1,1)</f>
        <v>1</v>
      </c>
      <c r="K139" s="41" t="s">
        <v>34</v>
      </c>
      <c r="L139" s="41" t="s">
        <v>4</v>
      </c>
      <c r="M139" s="44"/>
      <c r="N139" s="53"/>
      <c r="O139" s="53"/>
      <c r="P139" s="54"/>
      <c r="Q139" s="53"/>
      <c r="R139" s="53"/>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6">
        <f>total_amount_ba($B$2,$D$2,D139,F139,J139,K139,M139)</f>
        <v>46305.7</v>
      </c>
      <c r="BB139" s="55">
        <f>BA139+SUM(N139:AZ139)</f>
        <v>46305.7</v>
      </c>
      <c r="BC139" s="77" t="str">
        <f>SpellNumber(L139,BB139)</f>
        <v>INR  Forty Six Thousand Three Hundred &amp; Five  and Paise Seventy Only</v>
      </c>
      <c r="IA139" s="21">
        <v>13.03</v>
      </c>
      <c r="IB139" s="21" t="s">
        <v>177</v>
      </c>
      <c r="ID139" s="21">
        <v>70</v>
      </c>
      <c r="IE139" s="22" t="s">
        <v>44</v>
      </c>
      <c r="IF139" s="22"/>
      <c r="IG139" s="22"/>
      <c r="IH139" s="22"/>
      <c r="II139" s="22"/>
    </row>
    <row r="140" spans="1:243" s="21" customFormat="1" ht="192" customHeight="1">
      <c r="A140" s="71">
        <v>13.04</v>
      </c>
      <c r="B140" s="72" t="s">
        <v>178</v>
      </c>
      <c r="C140" s="34"/>
      <c r="D140" s="61"/>
      <c r="E140" s="61"/>
      <c r="F140" s="61"/>
      <c r="G140" s="61"/>
      <c r="H140" s="61"/>
      <c r="I140" s="61"/>
      <c r="J140" s="61"/>
      <c r="K140" s="61"/>
      <c r="L140" s="61"/>
      <c r="M140" s="61"/>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IA140" s="21">
        <v>13.04</v>
      </c>
      <c r="IB140" s="21" t="s">
        <v>178</v>
      </c>
      <c r="IE140" s="22"/>
      <c r="IF140" s="22"/>
      <c r="IG140" s="22"/>
      <c r="IH140" s="22"/>
      <c r="II140" s="22"/>
    </row>
    <row r="141" spans="1:243" s="21" customFormat="1" ht="90">
      <c r="A141" s="71">
        <v>13.05</v>
      </c>
      <c r="B141" s="72" t="s">
        <v>179</v>
      </c>
      <c r="C141" s="34"/>
      <c r="D141" s="61"/>
      <c r="E141" s="61"/>
      <c r="F141" s="61"/>
      <c r="G141" s="61"/>
      <c r="H141" s="61"/>
      <c r="I141" s="61"/>
      <c r="J141" s="61"/>
      <c r="K141" s="61"/>
      <c r="L141" s="61"/>
      <c r="M141" s="61"/>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IA141" s="21">
        <v>13.05</v>
      </c>
      <c r="IB141" s="21" t="s">
        <v>179</v>
      </c>
      <c r="IE141" s="22"/>
      <c r="IF141" s="22"/>
      <c r="IG141" s="22"/>
      <c r="IH141" s="22"/>
      <c r="II141" s="22"/>
    </row>
    <row r="142" spans="1:243" s="21" customFormat="1" ht="42.75">
      <c r="A142" s="71">
        <v>13.06</v>
      </c>
      <c r="B142" s="72" t="s">
        <v>121</v>
      </c>
      <c r="C142" s="34"/>
      <c r="D142" s="73">
        <v>5</v>
      </c>
      <c r="E142" s="74" t="s">
        <v>48</v>
      </c>
      <c r="F142" s="75">
        <v>9561.64</v>
      </c>
      <c r="G142" s="47"/>
      <c r="H142" s="41"/>
      <c r="I142" s="42" t="s">
        <v>33</v>
      </c>
      <c r="J142" s="43">
        <f>IF(I142="Less(-)",-1,1)</f>
        <v>1</v>
      </c>
      <c r="K142" s="41" t="s">
        <v>34</v>
      </c>
      <c r="L142" s="41" t="s">
        <v>4</v>
      </c>
      <c r="M142" s="44"/>
      <c r="N142" s="53"/>
      <c r="O142" s="53"/>
      <c r="P142" s="54"/>
      <c r="Q142" s="53"/>
      <c r="R142" s="53"/>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6">
        <f>total_amount_ba($B$2,$D$2,D142,F142,J142,K142,M142)</f>
        <v>47808.2</v>
      </c>
      <c r="BB142" s="55">
        <f>BA142+SUM(N142:AZ142)</f>
        <v>47808.2</v>
      </c>
      <c r="BC142" s="77" t="str">
        <f>SpellNumber(L142,BB142)</f>
        <v>INR  Forty Seven Thousand Eight Hundred &amp; Eight  and Paise Twenty Only</v>
      </c>
      <c r="IA142" s="21">
        <v>13.06</v>
      </c>
      <c r="IB142" s="21" t="s">
        <v>121</v>
      </c>
      <c r="ID142" s="21">
        <v>5</v>
      </c>
      <c r="IE142" s="22" t="s">
        <v>48</v>
      </c>
      <c r="IF142" s="22"/>
      <c r="IG142" s="22"/>
      <c r="IH142" s="22"/>
      <c r="II142" s="22"/>
    </row>
    <row r="143" spans="1:243" s="21" customFormat="1" ht="15.75">
      <c r="A143" s="71">
        <v>13.07</v>
      </c>
      <c r="B143" s="72" t="s">
        <v>180</v>
      </c>
      <c r="C143" s="34"/>
      <c r="D143" s="61"/>
      <c r="E143" s="61"/>
      <c r="F143" s="61"/>
      <c r="G143" s="61"/>
      <c r="H143" s="61"/>
      <c r="I143" s="61"/>
      <c r="J143" s="61"/>
      <c r="K143" s="61"/>
      <c r="L143" s="61"/>
      <c r="M143" s="61"/>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IA143" s="21">
        <v>13.07</v>
      </c>
      <c r="IB143" s="21" t="s">
        <v>180</v>
      </c>
      <c r="IE143" s="22"/>
      <c r="IF143" s="22"/>
      <c r="IG143" s="22"/>
      <c r="IH143" s="22"/>
      <c r="II143" s="22"/>
    </row>
    <row r="144" spans="1:243" s="21" customFormat="1" ht="15.75">
      <c r="A144" s="71">
        <v>13.08</v>
      </c>
      <c r="B144" s="72" t="s">
        <v>181</v>
      </c>
      <c r="C144" s="34"/>
      <c r="D144" s="61"/>
      <c r="E144" s="61"/>
      <c r="F144" s="61"/>
      <c r="G144" s="61"/>
      <c r="H144" s="61"/>
      <c r="I144" s="61"/>
      <c r="J144" s="61"/>
      <c r="K144" s="61"/>
      <c r="L144" s="61"/>
      <c r="M144" s="61"/>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IA144" s="21">
        <v>13.08</v>
      </c>
      <c r="IB144" s="21" t="s">
        <v>181</v>
      </c>
      <c r="IE144" s="22"/>
      <c r="IF144" s="22"/>
      <c r="IG144" s="22"/>
      <c r="IH144" s="22"/>
      <c r="II144" s="22"/>
    </row>
    <row r="145" spans="1:243" s="21" customFormat="1" ht="42.75">
      <c r="A145" s="71">
        <v>13.09</v>
      </c>
      <c r="B145" s="72" t="s">
        <v>121</v>
      </c>
      <c r="C145" s="34"/>
      <c r="D145" s="73">
        <v>1.5</v>
      </c>
      <c r="E145" s="74" t="s">
        <v>44</v>
      </c>
      <c r="F145" s="75">
        <v>6578.69</v>
      </c>
      <c r="G145" s="47"/>
      <c r="H145" s="41"/>
      <c r="I145" s="42" t="s">
        <v>33</v>
      </c>
      <c r="J145" s="43">
        <f>IF(I145="Less(-)",-1,1)</f>
        <v>1</v>
      </c>
      <c r="K145" s="41" t="s">
        <v>34</v>
      </c>
      <c r="L145" s="41" t="s">
        <v>4</v>
      </c>
      <c r="M145" s="44"/>
      <c r="N145" s="53"/>
      <c r="O145" s="53"/>
      <c r="P145" s="54"/>
      <c r="Q145" s="53"/>
      <c r="R145" s="53"/>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6">
        <f>total_amount_ba($B$2,$D$2,D145,F145,J145,K145,M145)</f>
        <v>9868.04</v>
      </c>
      <c r="BB145" s="55">
        <f>BA145+SUM(N145:AZ145)</f>
        <v>9868.04</v>
      </c>
      <c r="BC145" s="77" t="str">
        <f>SpellNumber(L145,BB145)</f>
        <v>INR  Nine Thousand Eight Hundred &amp; Sixty Eight  and Paise Four Only</v>
      </c>
      <c r="IA145" s="21">
        <v>13.09</v>
      </c>
      <c r="IB145" s="21" t="s">
        <v>121</v>
      </c>
      <c r="ID145" s="21">
        <v>1.5</v>
      </c>
      <c r="IE145" s="22" t="s">
        <v>44</v>
      </c>
      <c r="IF145" s="22"/>
      <c r="IG145" s="22"/>
      <c r="IH145" s="22"/>
      <c r="II145" s="22"/>
    </row>
    <row r="146" spans="1:243" s="21" customFormat="1" ht="74.25" customHeight="1">
      <c r="A146" s="76">
        <v>13.1</v>
      </c>
      <c r="B146" s="72" t="s">
        <v>182</v>
      </c>
      <c r="C146" s="34"/>
      <c r="D146" s="61"/>
      <c r="E146" s="61"/>
      <c r="F146" s="61"/>
      <c r="G146" s="61"/>
      <c r="H146" s="61"/>
      <c r="I146" s="61"/>
      <c r="J146" s="61"/>
      <c r="K146" s="61"/>
      <c r="L146" s="61"/>
      <c r="M146" s="61"/>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IA146" s="21">
        <v>13.1</v>
      </c>
      <c r="IB146" s="21" t="s">
        <v>182</v>
      </c>
      <c r="IE146" s="22"/>
      <c r="IF146" s="22"/>
      <c r="IG146" s="22"/>
      <c r="IH146" s="22"/>
      <c r="II146" s="22"/>
    </row>
    <row r="147" spans="1:243" s="21" customFormat="1" ht="31.5" customHeight="1">
      <c r="A147" s="71">
        <v>13.11</v>
      </c>
      <c r="B147" s="72" t="s">
        <v>121</v>
      </c>
      <c r="C147" s="34"/>
      <c r="D147" s="73">
        <v>1</v>
      </c>
      <c r="E147" s="74" t="s">
        <v>48</v>
      </c>
      <c r="F147" s="75">
        <v>4567.38</v>
      </c>
      <c r="G147" s="47"/>
      <c r="H147" s="41"/>
      <c r="I147" s="42" t="s">
        <v>33</v>
      </c>
      <c r="J147" s="43">
        <f>IF(I147="Less(-)",-1,1)</f>
        <v>1</v>
      </c>
      <c r="K147" s="41" t="s">
        <v>34</v>
      </c>
      <c r="L147" s="41" t="s">
        <v>4</v>
      </c>
      <c r="M147" s="44"/>
      <c r="N147" s="53"/>
      <c r="O147" s="53"/>
      <c r="P147" s="54"/>
      <c r="Q147" s="53"/>
      <c r="R147" s="53"/>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6">
        <f>total_amount_ba($B$2,$D$2,D147,F147,J147,K147,M147)</f>
        <v>4567.38</v>
      </c>
      <c r="BB147" s="55">
        <f>BA147+SUM(N147:AZ147)</f>
        <v>4567.38</v>
      </c>
      <c r="BC147" s="77" t="str">
        <f>SpellNumber(L147,BB147)</f>
        <v>INR  Four Thousand Five Hundred &amp; Sixty Seven  and Paise Thirty Eight Only</v>
      </c>
      <c r="IA147" s="21">
        <v>13.11</v>
      </c>
      <c r="IB147" s="21" t="s">
        <v>121</v>
      </c>
      <c r="ID147" s="21">
        <v>1</v>
      </c>
      <c r="IE147" s="22" t="s">
        <v>48</v>
      </c>
      <c r="IF147" s="22"/>
      <c r="IG147" s="22"/>
      <c r="IH147" s="22"/>
      <c r="II147" s="22"/>
    </row>
    <row r="148" spans="1:243" s="21" customFormat="1" ht="24.75" customHeight="1">
      <c r="A148" s="71">
        <v>14</v>
      </c>
      <c r="B148" s="72" t="s">
        <v>183</v>
      </c>
      <c r="C148" s="34"/>
      <c r="D148" s="61"/>
      <c r="E148" s="61"/>
      <c r="F148" s="61"/>
      <c r="G148" s="61"/>
      <c r="H148" s="61"/>
      <c r="I148" s="61"/>
      <c r="J148" s="61"/>
      <c r="K148" s="61"/>
      <c r="L148" s="61"/>
      <c r="M148" s="61"/>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IA148" s="21">
        <v>14</v>
      </c>
      <c r="IB148" s="21" t="s">
        <v>183</v>
      </c>
      <c r="IE148" s="22"/>
      <c r="IF148" s="22"/>
      <c r="IG148" s="22"/>
      <c r="IH148" s="22"/>
      <c r="II148" s="22"/>
    </row>
    <row r="149" spans="1:243" s="21" customFormat="1" ht="90" customHeight="1">
      <c r="A149" s="71">
        <v>14.01</v>
      </c>
      <c r="B149" s="72" t="s">
        <v>184</v>
      </c>
      <c r="C149" s="34"/>
      <c r="D149" s="73">
        <v>7.5</v>
      </c>
      <c r="E149" s="74" t="s">
        <v>123</v>
      </c>
      <c r="F149" s="75">
        <v>4942.04</v>
      </c>
      <c r="G149" s="47"/>
      <c r="H149" s="41"/>
      <c r="I149" s="42" t="s">
        <v>33</v>
      </c>
      <c r="J149" s="43">
        <f>IF(I149="Less(-)",-1,1)</f>
        <v>1</v>
      </c>
      <c r="K149" s="41" t="s">
        <v>34</v>
      </c>
      <c r="L149" s="41" t="s">
        <v>4</v>
      </c>
      <c r="M149" s="44"/>
      <c r="N149" s="53"/>
      <c r="O149" s="53"/>
      <c r="P149" s="54"/>
      <c r="Q149" s="53"/>
      <c r="R149" s="53"/>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6">
        <f>total_amount_ba($B$2,$D$2,D149,F149,J149,K149,M149)</f>
        <v>37065.3</v>
      </c>
      <c r="BB149" s="55">
        <f>BA149+SUM(N149:AZ149)</f>
        <v>37065.3</v>
      </c>
      <c r="BC149" s="77" t="str">
        <f>SpellNumber(L149,BB149)</f>
        <v>INR  Thirty Seven Thousand  &amp;Sixty Five  and Paise Thirty Only</v>
      </c>
      <c r="IA149" s="21">
        <v>14.01</v>
      </c>
      <c r="IB149" s="35" t="s">
        <v>184</v>
      </c>
      <c r="ID149" s="21">
        <v>7.5</v>
      </c>
      <c r="IE149" s="22" t="s">
        <v>123</v>
      </c>
      <c r="IF149" s="22"/>
      <c r="IG149" s="22"/>
      <c r="IH149" s="22"/>
      <c r="II149" s="22"/>
    </row>
    <row r="150" spans="1:243" s="21" customFormat="1" ht="61.5" customHeight="1">
      <c r="A150" s="71">
        <v>14.02</v>
      </c>
      <c r="B150" s="72" t="s">
        <v>185</v>
      </c>
      <c r="C150" s="34"/>
      <c r="D150" s="61"/>
      <c r="E150" s="61"/>
      <c r="F150" s="61"/>
      <c r="G150" s="61"/>
      <c r="H150" s="61"/>
      <c r="I150" s="61"/>
      <c r="J150" s="61"/>
      <c r="K150" s="61"/>
      <c r="L150" s="61"/>
      <c r="M150" s="61"/>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IA150" s="21">
        <v>14.02</v>
      </c>
      <c r="IB150" s="35" t="s">
        <v>185</v>
      </c>
      <c r="IE150" s="22"/>
      <c r="IF150" s="22"/>
      <c r="IG150" s="22"/>
      <c r="IH150" s="22"/>
      <c r="II150" s="22"/>
    </row>
    <row r="151" spans="1:243" s="21" customFormat="1" ht="24.75" customHeight="1">
      <c r="A151" s="71">
        <v>14.03</v>
      </c>
      <c r="B151" s="72" t="s">
        <v>164</v>
      </c>
      <c r="C151" s="34"/>
      <c r="D151" s="73">
        <v>1</v>
      </c>
      <c r="E151" s="74" t="s">
        <v>64</v>
      </c>
      <c r="F151" s="75">
        <v>12000</v>
      </c>
      <c r="G151" s="47"/>
      <c r="H151" s="41"/>
      <c r="I151" s="42" t="s">
        <v>33</v>
      </c>
      <c r="J151" s="43">
        <f>IF(I151="Less(-)",-1,1)</f>
        <v>1</v>
      </c>
      <c r="K151" s="41" t="s">
        <v>34</v>
      </c>
      <c r="L151" s="41" t="s">
        <v>4</v>
      </c>
      <c r="M151" s="44"/>
      <c r="N151" s="53"/>
      <c r="O151" s="53"/>
      <c r="P151" s="54"/>
      <c r="Q151" s="53"/>
      <c r="R151" s="53"/>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6">
        <f>total_amount_ba($B$2,$D$2,D151,F151,J151,K151,M151)</f>
        <v>12000</v>
      </c>
      <c r="BB151" s="55">
        <f>BA151+SUM(N151:AZ151)</f>
        <v>12000</v>
      </c>
      <c r="BC151" s="57" t="str">
        <f>SpellNumber(L151,BB151)</f>
        <v>INR  Twelve Thousand    Only</v>
      </c>
      <c r="IA151" s="21">
        <v>14.03</v>
      </c>
      <c r="IB151" s="21" t="s">
        <v>164</v>
      </c>
      <c r="ID151" s="21">
        <v>1</v>
      </c>
      <c r="IE151" s="22" t="s">
        <v>64</v>
      </c>
      <c r="IF151" s="22"/>
      <c r="IG151" s="22"/>
      <c r="IH151" s="22"/>
      <c r="II151" s="22"/>
    </row>
    <row r="152" spans="1:243" s="21" customFormat="1" ht="75">
      <c r="A152" s="71">
        <v>14.04</v>
      </c>
      <c r="B152" s="72" t="s">
        <v>186</v>
      </c>
      <c r="C152" s="34"/>
      <c r="D152" s="73">
        <v>10</v>
      </c>
      <c r="E152" s="74" t="s">
        <v>64</v>
      </c>
      <c r="F152" s="75">
        <v>1552.83</v>
      </c>
      <c r="G152" s="47"/>
      <c r="H152" s="41"/>
      <c r="I152" s="42" t="s">
        <v>33</v>
      </c>
      <c r="J152" s="43">
        <f>IF(I152="Less(-)",-1,1)</f>
        <v>1</v>
      </c>
      <c r="K152" s="41" t="s">
        <v>34</v>
      </c>
      <c r="L152" s="41" t="s">
        <v>4</v>
      </c>
      <c r="M152" s="44"/>
      <c r="N152" s="53"/>
      <c r="O152" s="53"/>
      <c r="P152" s="54"/>
      <c r="Q152" s="53"/>
      <c r="R152" s="53"/>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6">
        <f>total_amount_ba($B$2,$D$2,D152,F152,J152,K152,M152)</f>
        <v>15528.3</v>
      </c>
      <c r="BB152" s="55">
        <f>BA152+SUM(N152:AZ152)</f>
        <v>15528.3</v>
      </c>
      <c r="BC152" s="77" t="str">
        <f>SpellNumber(L152,BB152)</f>
        <v>INR  Fifteen Thousand Five Hundred &amp; Twenty Eight  and Paise Thirty Only</v>
      </c>
      <c r="IA152" s="21">
        <v>14.04</v>
      </c>
      <c r="IB152" s="21" t="s">
        <v>186</v>
      </c>
      <c r="ID152" s="21">
        <v>10</v>
      </c>
      <c r="IE152" s="22" t="s">
        <v>64</v>
      </c>
      <c r="IF152" s="22"/>
      <c r="IG152" s="22"/>
      <c r="IH152" s="22"/>
      <c r="II152" s="22"/>
    </row>
    <row r="153" spans="1:55" ht="42.75">
      <c r="A153" s="48" t="s">
        <v>35</v>
      </c>
      <c r="B153" s="49"/>
      <c r="C153" s="50"/>
      <c r="D153" s="36"/>
      <c r="E153" s="36"/>
      <c r="F153" s="36"/>
      <c r="G153" s="36"/>
      <c r="H153" s="51"/>
      <c r="I153" s="51"/>
      <c r="J153" s="51"/>
      <c r="K153" s="51"/>
      <c r="L153" s="52"/>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60">
        <f>SUM(BA13:BA152)</f>
        <v>919383.1</v>
      </c>
      <c r="BB153" s="60">
        <f>SUM(BB13:BB152)</f>
        <v>919383.1</v>
      </c>
      <c r="BC153" s="77" t="str">
        <f>SpellNumber($E$2,BB153)</f>
        <v>INR  Nine Lakh Nineteen Thousand Three Hundred &amp; Eighty Three  and Paise Ten Only</v>
      </c>
    </row>
    <row r="154" spans="1:55" ht="46.5" customHeight="1">
      <c r="A154" s="24" t="s">
        <v>36</v>
      </c>
      <c r="B154" s="25"/>
      <c r="C154" s="26"/>
      <c r="D154" s="27"/>
      <c r="E154" s="37" t="s">
        <v>45</v>
      </c>
      <c r="F154" s="38"/>
      <c r="G154" s="28"/>
      <c r="H154" s="29"/>
      <c r="I154" s="29"/>
      <c r="J154" s="29"/>
      <c r="K154" s="30"/>
      <c r="L154" s="31"/>
      <c r="M154" s="32"/>
      <c r="N154" s="33"/>
      <c r="O154" s="21"/>
      <c r="P154" s="21"/>
      <c r="Q154" s="21"/>
      <c r="R154" s="21"/>
      <c r="S154" s="21"/>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58">
        <f>IF(ISBLANK(F154),0,IF(E154="Excess (+)",ROUND(BA153+(BA153*F154),2),IF(E154="Less (-)",ROUND(BA153+(BA153*F154*(-1)),2),IF(E154="At Par",BA153,0))))</f>
        <v>0</v>
      </c>
      <c r="BB154" s="59">
        <f>ROUND(BA154,0)</f>
        <v>0</v>
      </c>
      <c r="BC154" s="40" t="str">
        <f>SpellNumber($E$2,BB154)</f>
        <v>INR Zero Only</v>
      </c>
    </row>
    <row r="155" spans="1:55" ht="45.75" customHeight="1">
      <c r="A155" s="23" t="s">
        <v>37</v>
      </c>
      <c r="B155" s="23"/>
      <c r="C155" s="63" t="str">
        <f>SpellNumber($E$2,BB154)</f>
        <v>INR Zero Only</v>
      </c>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row>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81" ht="15"/>
    <row r="1282" ht="15"/>
    <row r="1283" ht="15"/>
    <row r="1284" ht="15"/>
    <row r="1285" ht="15"/>
    <row r="1286" ht="15"/>
    <row r="1287" ht="15"/>
    <row r="1289" ht="15"/>
    <row r="1290" ht="15"/>
    <row r="1292" ht="15"/>
    <row r="1293" ht="15"/>
    <row r="1294" ht="15"/>
    <row r="1296" ht="15"/>
    <row r="1297" ht="15"/>
    <row r="1298" ht="15"/>
    <row r="1299" ht="15"/>
    <row r="1300" ht="15"/>
    <row r="1301" ht="15"/>
    <row r="1302" ht="15"/>
    <row r="1305" ht="15"/>
    <row r="1306" ht="15"/>
    <row r="1307" ht="15"/>
    <row r="1308" ht="15"/>
    <row r="1309" ht="15"/>
    <row r="1310" ht="15"/>
    <row r="1311" ht="15"/>
    <row r="1312"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2" ht="15"/>
    <row r="1443" ht="15"/>
    <row r="1445" ht="15"/>
    <row r="1446" ht="15"/>
    <row r="1447" ht="15"/>
    <row r="1448" ht="15"/>
    <row r="1451" ht="15"/>
    <row r="1452" ht="15"/>
    <row r="1453" ht="15"/>
    <row r="1454" ht="15"/>
    <row r="1455" ht="15"/>
    <row r="1456" ht="15"/>
    <row r="1457" ht="15"/>
    <row r="1459" ht="15"/>
    <row r="1460" ht="15"/>
    <row r="1461" ht="15"/>
    <row r="1462" ht="15"/>
    <row r="1463" ht="15"/>
    <row r="1464" ht="15"/>
    <row r="1466" ht="15"/>
    <row r="1467" ht="15"/>
    <row r="1468" ht="15"/>
    <row r="1469" ht="15"/>
    <row r="1470" ht="15"/>
    <row r="1471" ht="15"/>
    <row r="1472" ht="15"/>
    <row r="1473" ht="15"/>
    <row r="1474" ht="15"/>
    <row r="1475" ht="15"/>
    <row r="1476" ht="15"/>
    <row r="1477" ht="15"/>
    <row r="1478" ht="15"/>
    <row r="1479" ht="15"/>
    <row r="1481" ht="15"/>
    <row r="1482" ht="15"/>
    <row r="1483" ht="15"/>
    <row r="1484" ht="15"/>
    <row r="1485" ht="15"/>
    <row r="1486" ht="15"/>
    <row r="1488" ht="15"/>
    <row r="1489" ht="15"/>
    <row r="1490" ht="15"/>
    <row r="1491" ht="15"/>
    <row r="1492" ht="15"/>
    <row r="1494" ht="15"/>
    <row r="1495" ht="15"/>
    <row r="1496" ht="15"/>
    <row r="1497" ht="15"/>
    <row r="1498" ht="15"/>
    <row r="1499" ht="15"/>
    <row r="1501" ht="15"/>
    <row r="1502" ht="15"/>
    <row r="1503" ht="15"/>
    <row r="1504" ht="15"/>
    <row r="1506" ht="15"/>
    <row r="1507" ht="15"/>
    <row r="1508" ht="15"/>
    <row r="1509" ht="15"/>
    <row r="1511" ht="15"/>
    <row r="1512" ht="15"/>
    <row r="1513" ht="15"/>
    <row r="1514" ht="15"/>
    <row r="1515" ht="15"/>
    <row r="1516" ht="15"/>
    <row r="1517" ht="15"/>
    <row r="1519" ht="15"/>
    <row r="1520" ht="15"/>
    <row r="1522" ht="15"/>
    <row r="1523" ht="15"/>
    <row r="1524" ht="15"/>
    <row r="1526" ht="15"/>
    <row r="1527" ht="15"/>
    <row r="1528" ht="15"/>
    <row r="1529" ht="15"/>
    <row r="1531" ht="15"/>
    <row r="1532" ht="15"/>
    <row r="1534" ht="15"/>
    <row r="1535" ht="15"/>
    <row r="1537" ht="15"/>
    <row r="1538" ht="15"/>
    <row r="1539" ht="15"/>
    <row r="1540" ht="15"/>
    <row r="1542" ht="15"/>
    <row r="1543" ht="15"/>
    <row r="1544" ht="15"/>
    <row r="1545" ht="15"/>
    <row r="1546" ht="15"/>
    <row r="1548" ht="15"/>
    <row r="1549" ht="15"/>
    <row r="1550" ht="15"/>
    <row r="1552" ht="15"/>
    <row r="1553" ht="15"/>
    <row r="1554" ht="15"/>
    <row r="1556" ht="15"/>
    <row r="1557" ht="15"/>
    <row r="1558" ht="15"/>
    <row r="1559" ht="15"/>
    <row r="1560" ht="15"/>
    <row r="1561" ht="15"/>
    <row r="1563" ht="15"/>
    <row r="1564" ht="15"/>
    <row r="1565" ht="15"/>
    <row r="1566" ht="15"/>
    <row r="1567" ht="15"/>
    <row r="1569" ht="15"/>
    <row r="1570" ht="15"/>
    <row r="1571" ht="15"/>
    <row r="1572" ht="15"/>
    <row r="1574" ht="15"/>
    <row r="1575" ht="15"/>
    <row r="1577" ht="15"/>
    <row r="1578" ht="15"/>
    <row r="1579" ht="15"/>
    <row r="1580" ht="15"/>
    <row r="1582" ht="15"/>
    <row r="1583" ht="15"/>
    <row r="1584" ht="15"/>
    <row r="1585" ht="15"/>
    <row r="1586" ht="15"/>
    <row r="1587" ht="15"/>
    <row r="1589" ht="15"/>
    <row r="1590" ht="15"/>
    <row r="1591" ht="15"/>
    <row r="1593" ht="15"/>
    <row r="1594" ht="15"/>
    <row r="1595" ht="15"/>
    <row r="1596" ht="15"/>
    <row r="1597" ht="15"/>
    <row r="1598" ht="15"/>
    <row r="1599" ht="15"/>
    <row r="1600" ht="15"/>
    <row r="1601" ht="15"/>
    <row r="1602" ht="15"/>
    <row r="1603" ht="15"/>
    <row r="1604" ht="15"/>
    <row r="1605" ht="15"/>
    <row r="1606" ht="15"/>
    <row r="1607" ht="15"/>
    <row r="1609" ht="15"/>
    <row r="1610" ht="15"/>
    <row r="1611" ht="15"/>
    <row r="1612" ht="15"/>
    <row r="1613" ht="15"/>
    <row r="1614" ht="15"/>
    <row r="1616" ht="15"/>
    <row r="1617" ht="15"/>
    <row r="1618" ht="15"/>
    <row r="1620" ht="15"/>
    <row r="1621" ht="15"/>
    <row r="1622" ht="15"/>
    <row r="1623" ht="15"/>
    <row r="1625" ht="15"/>
    <row r="1626" ht="15"/>
    <row r="1627" ht="15"/>
    <row r="1628" ht="15"/>
    <row r="1630" ht="15"/>
    <row r="1631" ht="15"/>
    <row r="1632" ht="15"/>
    <row r="1633" ht="15"/>
    <row r="1634" ht="15"/>
    <row r="1636" ht="15"/>
    <row r="1637" ht="15"/>
    <row r="1638" ht="15"/>
    <row r="1639" ht="15"/>
    <row r="1641" ht="15"/>
    <row r="1642" ht="15"/>
    <row r="1643" ht="15"/>
    <row r="1644" ht="15"/>
    <row r="1645" ht="15"/>
    <row r="1646" ht="15"/>
    <row r="1647" ht="15"/>
    <row r="1648" ht="15"/>
    <row r="1649" ht="15"/>
    <row r="1650" ht="15"/>
    <row r="1651" ht="15"/>
    <row r="1652" ht="15"/>
    <row r="1653" ht="15"/>
    <row r="1654" ht="15"/>
    <row r="1655" ht="15"/>
    <row r="1656" ht="15"/>
    <row r="1658" ht="15"/>
    <row r="1659" ht="15"/>
    <row r="1660" ht="15"/>
    <row r="1661" ht="15"/>
    <row r="1662" ht="15"/>
    <row r="1663" ht="15"/>
    <row r="1664" ht="15"/>
  </sheetData>
  <sheetProtection password="8F23" sheet="1"/>
  <mergeCells count="77">
    <mergeCell ref="C155:BC155"/>
    <mergeCell ref="A1:L1"/>
    <mergeCell ref="A4:BC4"/>
    <mergeCell ref="A5:BC5"/>
    <mergeCell ref="A6:BC6"/>
    <mergeCell ref="A7:BC7"/>
    <mergeCell ref="A9:BC9"/>
    <mergeCell ref="D13:BC13"/>
    <mergeCell ref="B8:BC8"/>
    <mergeCell ref="D14:BC14"/>
    <mergeCell ref="D17:BC17"/>
    <mergeCell ref="D18:BC18"/>
    <mergeCell ref="D20:BC20"/>
    <mergeCell ref="D22:BC22"/>
    <mergeCell ref="D23:BC23"/>
    <mergeCell ref="D27:BC27"/>
    <mergeCell ref="D30:BC30"/>
    <mergeCell ref="D31:BC31"/>
    <mergeCell ref="D37:BC37"/>
    <mergeCell ref="D38:BC38"/>
    <mergeCell ref="D40:BC40"/>
    <mergeCell ref="D43:BC43"/>
    <mergeCell ref="D47:BC47"/>
    <mergeCell ref="D49:BC49"/>
    <mergeCell ref="D51:BC51"/>
    <mergeCell ref="D52:BC52"/>
    <mergeCell ref="D54:BC54"/>
    <mergeCell ref="D56:BC56"/>
    <mergeCell ref="D58:BC58"/>
    <mergeCell ref="D61:BC61"/>
    <mergeCell ref="D62:BC62"/>
    <mergeCell ref="D65:BC65"/>
    <mergeCell ref="D67:BC67"/>
    <mergeCell ref="D69:BC69"/>
    <mergeCell ref="D72:BC72"/>
    <mergeCell ref="D74:BC74"/>
    <mergeCell ref="D76:BC76"/>
    <mergeCell ref="D78:BC78"/>
    <mergeCell ref="D79:BC79"/>
    <mergeCell ref="D81:BC81"/>
    <mergeCell ref="D83:BC83"/>
    <mergeCell ref="D85:BC85"/>
    <mergeCell ref="D87:BC87"/>
    <mergeCell ref="D88:BC88"/>
    <mergeCell ref="D90:BC90"/>
    <mergeCell ref="D91:BC91"/>
    <mergeCell ref="D93:BC93"/>
    <mergeCell ref="D95:BC95"/>
    <mergeCell ref="D97:BC97"/>
    <mergeCell ref="D99:BC99"/>
    <mergeCell ref="D101:BC101"/>
    <mergeCell ref="D103:BC103"/>
    <mergeCell ref="D105:BC105"/>
    <mergeCell ref="D106:BC106"/>
    <mergeCell ref="D109:BC109"/>
    <mergeCell ref="D111:BC111"/>
    <mergeCell ref="D112:BC112"/>
    <mergeCell ref="D114:BC114"/>
    <mergeCell ref="D116:BC116"/>
    <mergeCell ref="D119:BC119"/>
    <mergeCell ref="D121:BC121"/>
    <mergeCell ref="D122:BC122"/>
    <mergeCell ref="D124:BC124"/>
    <mergeCell ref="D126:BC126"/>
    <mergeCell ref="D128:BC128"/>
    <mergeCell ref="D130:BC130"/>
    <mergeCell ref="D132:BC132"/>
    <mergeCell ref="D134:BC134"/>
    <mergeCell ref="D136:BC136"/>
    <mergeCell ref="D137:BC137"/>
    <mergeCell ref="D140:BC140"/>
    <mergeCell ref="D141:BC141"/>
    <mergeCell ref="D143:BC143"/>
    <mergeCell ref="D144:BC144"/>
    <mergeCell ref="D146:BC146"/>
    <mergeCell ref="D148:BC148"/>
    <mergeCell ref="D150:BC150"/>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54">
      <formula1>IF(E154="Select",-1,IF(E154="At Par",0,0))</formula1>
      <formula2>IF(E154="Select",-1,IF(E154="At Par",0,0.99))</formula2>
    </dataValidation>
    <dataValidation type="list" allowBlank="1" showErrorMessage="1" sqref="E1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4">
      <formula1>0</formula1>
      <formula2>IF(#REF!&lt;&gt;"Select",99.9,0)</formula2>
    </dataValidation>
    <dataValidation allowBlank="1" showInputMessage="1" showErrorMessage="1" promptTitle="Units" prompt="Please enter Units in text" sqref="D15:E16 D19:E19 D21:E21 D24:E26 D28:E29 D32:E36 D39:E39 D41:E42 D44:E46 D48:E48 D50:E50 D53:E53 D55:E55 D57:E57 D59:E60 D63:E64 D66:E66 D68:E68 D70:E71 D73:E73 D75:E75 D77:E77 D80:E80 D82:E82 D84:E84 D86:E86 D89:E89 D92:E92 D94:E94 D96:E96 D98:E98 D100:E100 D102:E102 D104:E104 D107:E108 D110:E110 D113:E113 D115:E115 D117:E118 D120:E120 D123:E123 D125:E125 D127:E127 D129:E129 D131:E131 D133:E133 D135:E135 D138:E139 D142:E142 D145:E145 D147:E147 D149:E149 D151:E152">
      <formula1>0</formula1>
      <formula2>0</formula2>
    </dataValidation>
    <dataValidation type="decimal" allowBlank="1" showInputMessage="1" showErrorMessage="1" promptTitle="Quantity" prompt="Please enter the Quantity for this item. " errorTitle="Invalid Entry" error="Only Numeric Values are allowed. " sqref="F15:F16 F19 F21 F24:F26 F28:F29 F32:F36 F39 F41:F42 F44:F46 F48 F50 F53 F55 F57 F59:F60 F63:F64 F66 F68 F70:F71 F73 F75 F77 F80 F82 F84 F86 F89 F92 F94 F96 F98 F100 F102 F104 F107:F108 F110 F113 F115 F117:F118 F120 F123 F125 F127 F129 F131 F133 F135 F138:F139 F142 F145 F147 F149 F151:F152">
      <formula1>0</formula1>
      <formula2>999999999999999</formula2>
    </dataValidation>
    <dataValidation type="list" allowBlank="1" showErrorMessage="1" sqref="D13:D14 K15:K16 D17:D18 K19 D20 K21 D22:D23 K24:K26 D27 K28:K29 D30:D31 K32:K36 D37:D38 K39 D40 K41:K42 D43 K44:K46 D47 K48 D49 K50 D51:D52 K53 D54 K55 D56 K57 D58 K59:K60 D61:D62 K63:K64 D65 K66 D67 K68 D69 K70:K71 D72 K73 D74 K75 D76 K77 D78:D79 K80 D81 K82 D83 K84 D85 K86 D87:D88 K89 D90:D91 K92 D93 K94 D95 K96 D97 K98 D99 K100 D101 K102 D103 K104 D105:D106 K107:K108 D109 K110 D111:D112 K113 D114 K115 D116 K117:K118 D119 K120 D121:D122 K123 D124 K125 D126 K127 D128 K129 D130 K131 D132 K133 D134 K135 D136:D137 K138:K139 D140:D141 K142 D143:D144 K145">
      <formula1>"Partial Conversion,Full Conversion"</formula1>
      <formula2>0</formula2>
    </dataValidation>
    <dataValidation type="list" allowBlank="1" showErrorMessage="1" sqref="D146 K147 D148 K149 K151:K152 D15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9:H19 G21:H21 G24:H26 G28:H29 G32:H36 G39:H39 G41:H42 G44:H46 G48:H48 G50:H50 G53:H53 G55:H55 G57:H57 G59:H60 G63:H64 G66:H66 G68:H68 G70:H71 G73:H73 G75:H75 G77:H77 G80:H80 G82:H82 G84:H84 G86:H86 G89:H89 G92:H92 G94:H94 G96:H96 G98:H98 G100:H100 G102:H102 G104:H104 G107:H108 G110:H110 G113:H113 G115:H115 G117:H118 G120:H120 G123:H123 G125:H125 G127:H127 G129:H129 G131:H131 G133:H133 G135:H135 G138:H139 G142:H142 G145:H145 G147:H147 G149:H149 G151:H152">
      <formula1>0</formula1>
      <formula2>999999999999999</formula2>
    </dataValidation>
    <dataValidation allowBlank="1" showInputMessage="1" showErrorMessage="1" promptTitle="Addition / Deduction" prompt="Please Choose the correct One" sqref="J15:J16 J19 J21 J24:J26 J28:J29 J32:J36 J39 J41:J42 J44:J46 J48 J50 J53 J55 J57 J59:J60 J63:J64 J66 J68 J70:J71 J73 J75 J77 J80 J82 J84 J86 J89 J92 J94 J96 J98 J100 J102 J104 J107:J108 J110 J113 J115 J117:J118 J120 J123 J125 J127 J129 J131 J133 J135 J138:J139 J142 J145 J147 J149 J151:J152">
      <formula1>0</formula1>
      <formula2>0</formula2>
    </dataValidation>
    <dataValidation type="list" showErrorMessage="1" sqref="I15:I16 I19 I21 I24:I26 I28:I29 I32:I36 I39 I41:I42 I44:I46 I48 I50 I53 I55 I57 I59:I60 I63:I64 I66 I68 I70:I71 I73 I75 I77 I80 I82 I84 I86 I89 I92 I94 I96 I98 I100 I102 I104 I107:I108 I110 I113 I115 I117:I118 I120 I123 I125 I127 I129 I131 I133 I135 I138:I139 I142 I145 I147 I149 I151:I15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9:O19 N21:O21 N24:O26 N28:O29 N32:O36 N39:O39 N41:O42 N44:O46 N48:O48 N50:O50 N53:O53 N55:O55 N57:O57 N59:O60 N63:O64 N66:O66 N68:O68 N70:O71 N73:O73 N75:O75 N77:O77 N80:O80 N82:O82 N84:O84 N86:O86 N89:O89 N92:O92 N94:O94 N96:O96 N98:O98 N100:O100 N102:O102 N104:O104 N107:O108 N110:O110 N113:O113 N115:O115 N117:O118 N120:O120 N123:O123 N125:O125 N127:O127 N129:O129 N131:O131 N133:O133 N135:O135 N138:O139 N142:O142 N145:O145 N147:O147 N149:O149 N151:O1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9 R21 R24:R26 R28:R29 R32:R36 R39 R41:R42 R44:R46 R48 R50 R53 R55 R57 R59:R60 R63:R64 R66 R68 R70:R71 R73 R75 R77 R80 R82 R84 R86 R89 R92 R94 R96 R98 R100 R102 R104 R107:R108 R110 R113 R115 R117:R118 R120 R123 R125 R127 R129 R131 R133 R135 R138:R139 R142 R145 R147 R149 R151:R1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9 Q21 Q24:Q26 Q28:Q29 Q32:Q36 Q39 Q41:Q42 Q44:Q46 Q48 Q50 Q53 Q55 Q57 Q59:Q60 Q63:Q64 Q66 Q68 Q70:Q71 Q73 Q75 Q77 Q80 Q82 Q84 Q86 Q89 Q92 Q94 Q96 Q98 Q100 Q102 Q104 Q107:Q108 Q110 Q113 Q115 Q117:Q118 Q120 Q123 Q125 Q127 Q129 Q131 Q133 Q135 Q138:Q139 Q142 Q145 Q147 Q149 Q151:Q1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9 M21 M24:M26 M28:M29 M32:M36 M39 M41:M42 M44:M46 M48 M50 M53 M55 M57 M59:M60 M63:M64 M66 M68 M70:M71 M73 M75 M77 M80 M82 M84 M86 M89 M92 M94 M96 M98 M100 M102 M104 M107:M108 M110 M113 M115 M117:M118 M120 M123 M125 M127 M129 M131 M133 M135 M138:M139 M142 M145 M147 M149 M151:M152">
      <formula1>0</formula1>
      <formula2>999999999999999</formula2>
    </dataValidation>
    <dataValidation type="list" allowBlank="1" showInputMessage="1" showErrorMessage="1" sqref="L146 L147 L148 L149 L15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52 L15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52">
      <formula1>0</formula1>
      <formula2>0</formula2>
    </dataValidation>
    <dataValidation type="decimal" allowBlank="1" showErrorMessage="1" errorTitle="Invalid Entry" error="Only Numeric Values are allowed. " sqref="A13:A15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5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9" t="s">
        <v>38</v>
      </c>
      <c r="F6" s="69"/>
      <c r="G6" s="69"/>
      <c r="H6" s="69"/>
      <c r="I6" s="69"/>
      <c r="J6" s="69"/>
      <c r="K6" s="69"/>
    </row>
    <row r="7" spans="5:11" ht="14.25">
      <c r="E7" s="70"/>
      <c r="F7" s="70"/>
      <c r="G7" s="70"/>
      <c r="H7" s="70"/>
      <c r="I7" s="70"/>
      <c r="J7" s="70"/>
      <c r="K7" s="70"/>
    </row>
    <row r="8" spans="5:11" ht="14.25">
      <c r="E8" s="70"/>
      <c r="F8" s="70"/>
      <c r="G8" s="70"/>
      <c r="H8" s="70"/>
      <c r="I8" s="70"/>
      <c r="J8" s="70"/>
      <c r="K8" s="70"/>
    </row>
    <row r="9" spans="5:11" ht="14.25">
      <c r="E9" s="70"/>
      <c r="F9" s="70"/>
      <c r="G9" s="70"/>
      <c r="H9" s="70"/>
      <c r="I9" s="70"/>
      <c r="J9" s="70"/>
      <c r="K9" s="70"/>
    </row>
    <row r="10" spans="5:11" ht="14.25">
      <c r="E10" s="70"/>
      <c r="F10" s="70"/>
      <c r="G10" s="70"/>
      <c r="H10" s="70"/>
      <c r="I10" s="70"/>
      <c r="J10" s="70"/>
      <c r="K10" s="70"/>
    </row>
    <row r="11" spans="5:11" ht="14.25">
      <c r="E11" s="70"/>
      <c r="F11" s="70"/>
      <c r="G11" s="70"/>
      <c r="H11" s="70"/>
      <c r="I11" s="70"/>
      <c r="J11" s="70"/>
      <c r="K11" s="70"/>
    </row>
    <row r="12" spans="5:11" ht="14.25">
      <c r="E12" s="70"/>
      <c r="F12" s="70"/>
      <c r="G12" s="70"/>
      <c r="H12" s="70"/>
      <c r="I12" s="70"/>
      <c r="J12" s="70"/>
      <c r="K12" s="70"/>
    </row>
    <row r="13" spans="5:11" ht="14.25">
      <c r="E13" s="70"/>
      <c r="F13" s="70"/>
      <c r="G13" s="70"/>
      <c r="H13" s="70"/>
      <c r="I13" s="70"/>
      <c r="J13" s="70"/>
      <c r="K13" s="70"/>
    </row>
    <row r="14" spans="5:11" ht="14.2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2021-07-05T09:42:08Z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