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'BoQ1'!$A$1:$BC$80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<sst xmlns="http://schemas.openxmlformats.org/spreadsheetml/2006/main" count="594" uniqueCount="182">
  <si>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</si>
  <si>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</si>
  <si>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</si>
  <si>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</si>
  <si>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</si>
  <si>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</si>
  <si>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</si>
  <si>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</si>
  <si>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</si>
  <si>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</si>
  <si>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</si>
  <si>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</si>
  <si>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</si>
  <si>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</si>
  <si>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</si>
  <si>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</si>
  <si>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</si>
  <si>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</si>
  <si>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</si>
  <si>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</si>
  <si>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</si>
  <si>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</si>
  <si>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</si>
  <si>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</si>
  <si>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</si>
  <si>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</si>
  <si>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</si>
  <si>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</si>
  <si>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</si>
  <si>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</si>
  <si>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</si>
  <si>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</si>
  <si>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</si>
  <si>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</si>
  <si>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</si>
  <si>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</si>
  <si>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</si>
  <si>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</si>
  <si>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</si>
  <si>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</si>
  <si>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</si>
  <si>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</si>
  <si>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</si>
  <si>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</si>
  <si>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</si>
  <si>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</si>
  <si>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</si>
  <si>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</si>
  <si>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</si>
  <si>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</si>
  <si>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</si>
  <si>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</si>
  <si>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</si>
  <si>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</si>
  <si>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</si>
  <si>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Executive Engineer, IWD IIT Kanpur</t>
  </si>
  <si>
    <t>Name of Work: Rejuvenation of old single skin AHU/LLD Blower of  (Microfabrication lab) with double skin 8000 CFM  AHU,  VFD, VAV's and associated  works at WL-130.</t>
  </si>
  <si>
    <t>8000 cfm, 6 Rows,  static pressure 50 FM AHU with mixing chamber</t>
  </si>
  <si>
    <t>Min 80cfm-Max 800cfm</t>
  </si>
  <si>
    <t xml:space="preserve">4.0 Kw </t>
  </si>
  <si>
    <t>20 mm to 100 mm dia.</t>
  </si>
  <si>
    <t>25 mm to 200 mm dia</t>
  </si>
  <si>
    <t>Up to 12000 CFM</t>
  </si>
  <si>
    <t xml:space="preserve">0.63 mm (24 G) thick </t>
  </si>
  <si>
    <t xml:space="preserve">0.80 mm (22 G) thick </t>
  </si>
  <si>
    <t>10 mm</t>
  </si>
  <si>
    <t>13 mm</t>
  </si>
  <si>
    <t>65 mm</t>
  </si>
  <si>
    <t>50 mm</t>
  </si>
  <si>
    <t>40 mm</t>
  </si>
  <si>
    <t>20 mm</t>
  </si>
  <si>
    <t>25 mm</t>
  </si>
  <si>
    <t>32 mm nominal outer dia pipes</t>
  </si>
  <si>
    <t>DLP 105*50 mm</t>
  </si>
  <si>
    <t>Flexi Cover 85 mm</t>
  </si>
  <si>
    <t>End cap</t>
  </si>
  <si>
    <t>3 Core x 1.5 Sqmm, flexible Un-armoured copper cable</t>
  </si>
  <si>
    <t>4 Core x 6.0 Sqmm, flexible Un-armoured copper cable</t>
  </si>
  <si>
    <t>6 Amp</t>
  </si>
  <si>
    <t xml:space="preserve">UPVC trunking 20mm x 12mm </t>
  </si>
  <si>
    <t>Flexi Conduit 20 mm</t>
  </si>
  <si>
    <r>
      <t xml:space="preserve">Supply of double skin  Horrizontal type </t>
    </r>
    <r>
      <rPr>
        <b/>
        <sz val="11"/>
        <rFont val="Calibri"/>
        <family val="2"/>
      </rPr>
      <t>Floor mounted</t>
    </r>
    <r>
      <rPr>
        <sz val="11"/>
        <rFont val="Calibri"/>
        <family val="2"/>
      </rPr>
      <t xml:space="preserve"> </t>
    </r>
    <r>
      <rPr>
        <b/>
        <sz val="11"/>
        <rFont val="Calibri"/>
        <family val="2"/>
      </rPr>
      <t xml:space="preserve">air  handling units (AHU) </t>
    </r>
    <r>
      <rPr>
        <sz val="11"/>
        <rFont val="Calibri"/>
        <family val="2"/>
      </rPr>
      <t>of panels consisting of pre coated G.I. casing of thickness 0.6 mm outside layer and 0.6 mm inside layer with  46/50 mm  thick  injected PUF  of    density    not   less  than 40Kg/CuM .The  air  handling  units  shall  be  complete with mixing chamber box with manually Supply,Return &amp; Fresh air aluminium damper, Filter-section with 50 mm thick  boxs type synthetic  fiber washable pre-filter's section EU-4 (90% down to 10 microns) &amp; flange type bag filter section  EU-4 (99% down to 3 microns), coil   section  with 6 Rows deep chilled water cooper coil &amp; aluminium fins construction , fire retardent flexible connection, 20 G SS-304 stainless    steel  drain  pan, fan    section   complete  with forward/backward curved   DIDW  centrifugal   fan , V-belts, drive   package, VFD compatible variable speed squirrel cage  induction     motor, Motor shall be suitable for 415±10% volts, 50 Hz, 3 phase AC supply.  and   vibration  isolator  all  complete as per standerd specifications. AHUs shall be   selected for  a  maximum   face  velocity of 500 FPM (2.5 MPS), fan outlet velocity shall not exceed 1900 FPM (9.5m/s)</t>
    </r>
  </si>
  <si>
    <r>
      <t xml:space="preserve">SITC of </t>
    </r>
    <r>
      <rPr>
        <b/>
        <sz val="11"/>
        <rFont val="Calibri"/>
        <family val="2"/>
      </rPr>
      <t>Pressure Independent Variable Air voulme(VAV) Terminal units</t>
    </r>
    <r>
      <rPr>
        <sz val="11"/>
        <rFont val="Calibri"/>
        <family val="2"/>
      </rPr>
      <t xml:space="preserve">, suitable for installtion in horizontal ducts.  The casing shall be made of min. 0.8 mm GSS sheet internally accoustic lined with polymer foam/nitral insulation  and . It shall  include all accessories such as single / multileaf damper (with equal % characteristics), Diff. pressure transmitter actuators, aero cross sensor, transformer (220v/24v), cntroller box,hangers i/c </t>
    </r>
    <r>
      <rPr>
        <b/>
        <sz val="11"/>
        <rFont val="Calibri"/>
        <family val="2"/>
      </rPr>
      <t>digital thermostat with LCD display (Honeywell/Neptronics/Belimo or equiv.)</t>
    </r>
    <r>
      <rPr>
        <sz val="11"/>
        <rFont val="Calibri"/>
        <family val="2"/>
      </rPr>
      <t>, and factory tested/calibrated values of V-min, V-max, V-nom, feed back control cabling and any other ancilary requirement for the functioning of the units. The VAV shall be modbus/ Bacnet supported.</t>
    </r>
  </si>
  <si>
    <r>
      <t xml:space="preserve">SITC  of  </t>
    </r>
    <r>
      <rPr>
        <b/>
        <sz val="11"/>
        <rFont val="Calibri"/>
        <family val="2"/>
      </rPr>
      <t>variable frequency drive (VFD) of model no.FC-102/ Equvilant</t>
    </r>
    <r>
      <rPr>
        <sz val="11"/>
        <rFont val="Calibri"/>
        <family val="2"/>
      </rPr>
      <t xml:space="preserve">, with IP20, H2 RFI filter,Lcp of make Danfoss/equivalent &amp; Resistive Tempearature Device (RTD) Make- Omricon/equvilant along with necessary Control/communication wiring in  flexible condute for maximum energy conservation with following specifications complete as required. </t>
    </r>
  </si>
  <si>
    <r>
      <t>Dismantling &amp; removing of damaged and defective</t>
    </r>
    <r>
      <rPr>
        <b/>
        <sz val="11"/>
        <rFont val="Calibri"/>
        <family val="2"/>
      </rPr>
      <t xml:space="preserve"> thermal insulation</t>
    </r>
    <r>
      <rPr>
        <sz val="11"/>
        <rFont val="Calibri"/>
        <family val="2"/>
      </rPr>
      <t xml:space="preserve"> of any thickness i.e. </t>
    </r>
    <r>
      <rPr>
        <b/>
        <sz val="11"/>
        <rFont val="Calibri"/>
        <family val="2"/>
      </rPr>
      <t>nitrile</t>
    </r>
    <r>
      <rPr>
        <sz val="11"/>
        <rFont val="Calibri"/>
        <family val="2"/>
      </rPr>
      <t>, , polystyrene foam, paramount, PVC  tape etc. from existing duct/planum and shifting  the waste material within the premises of I.I.T. K. campus or desired location as reqd.</t>
    </r>
  </si>
  <si>
    <r>
      <rPr>
        <b/>
        <sz val="11"/>
        <rFont val="Calibri"/>
        <family val="2"/>
      </rPr>
      <t>Dismantling and removing</t>
    </r>
    <r>
      <rPr>
        <sz val="11"/>
        <rFont val="Calibri"/>
        <family val="2"/>
      </rPr>
      <t xml:space="preserve"> of existing</t>
    </r>
    <r>
      <rPr>
        <b/>
        <sz val="11"/>
        <rFont val="Calibri"/>
        <family val="2"/>
      </rPr>
      <t xml:space="preserve"> old ducts</t>
    </r>
    <r>
      <rPr>
        <sz val="11"/>
        <rFont val="Calibri"/>
        <family val="2"/>
      </rPr>
      <t xml:space="preserve"> of any size, i/c removing of hangers, flanges,demper, diffuser, grill  etc and depositing in the sectional store complete as reqd.</t>
    </r>
  </si>
  <si>
    <r>
      <rPr>
        <b/>
        <sz val="11"/>
        <rFont val="Calibri"/>
        <family val="2"/>
      </rPr>
      <t>Cutting &amp; dismantling of damaged and defective insulation</t>
    </r>
    <r>
      <rPr>
        <sz val="11"/>
        <rFont val="Calibri"/>
        <family val="2"/>
      </rPr>
      <t xml:space="preserve">, removing the thermocole , Nitrile, PUF insulation or cladding from chilled water MS pipe line of size mentioned below  including hessian cloth, wire mesh, sand, cement, plaster, cleaning of pipe and shifting  the waste material within the premises of I.I.T. K. campus or desired location. </t>
    </r>
  </si>
  <si>
    <r>
      <rPr>
        <b/>
        <sz val="11"/>
        <rFont val="Calibri"/>
        <family val="2"/>
      </rPr>
      <t>Cutting &amp; Dismantling of condensor / chilled water pipe line</t>
    </r>
    <r>
      <rPr>
        <sz val="11"/>
        <rFont val="Calibri"/>
        <family val="2"/>
      </rPr>
      <t xml:space="preserve"> of following size for drain out the water from supply &amp; return pipe line and making good i/c re-filling of water in  pipe line ,testing &amp; commissioning complete as required.  </t>
    </r>
  </si>
  <si>
    <r>
      <rPr>
        <b/>
        <sz val="11"/>
        <rFont val="Calibri"/>
        <family val="2"/>
      </rPr>
      <t xml:space="preserve">Dismantling &amp; removing of </t>
    </r>
    <r>
      <rPr>
        <sz val="11"/>
        <rFont val="Calibri"/>
        <family val="2"/>
      </rPr>
      <t>Air handling unit / LLD Blower with associated parts, valve, damper etc and disconnecting from CHW line &amp; ducting complete as reqd.</t>
    </r>
  </si>
  <si>
    <r>
      <rPr>
        <b/>
        <sz val="11"/>
        <rFont val="Calibri"/>
        <family val="2"/>
      </rPr>
      <t>Buy back cost</t>
    </r>
    <r>
      <rPr>
        <sz val="11"/>
        <rFont val="Calibri"/>
        <family val="2"/>
      </rPr>
      <t xml:space="preserve"> of existing  </t>
    </r>
    <r>
      <rPr>
        <b/>
        <sz val="11"/>
        <rFont val="Calibri"/>
        <family val="2"/>
      </rPr>
      <t>Air handling unit / LLD Blower</t>
    </r>
    <r>
      <rPr>
        <sz val="11"/>
        <rFont val="Calibri"/>
        <family val="2"/>
      </rPr>
      <t xml:space="preserve"> with associated parts and taken away from site Complete as required (excluding motors and cable etc). </t>
    </r>
  </si>
  <si>
    <r>
      <t xml:space="preserve">Supply,  installation, balancing and commissioning of </t>
    </r>
    <r>
      <rPr>
        <b/>
        <sz val="11"/>
        <rFont val="Calibri"/>
        <family val="2"/>
      </rPr>
      <t xml:space="preserve"> fabricated at site  GSS  sheet metal rectangular/round  ducting </t>
    </r>
    <r>
      <rPr>
        <sz val="11"/>
        <rFont val="Calibri"/>
        <family val="2"/>
      </rPr>
      <t xml:space="preserve">complete with neoprene rubber gaskets, elbows, splitter dampers, vanes, hangers, supports etc. as per approved drawings and specifications of following sheet thickness complete as required. </t>
    </r>
  </si>
  <si>
    <r>
      <t xml:space="preserve">Providing &amp; fixing of acoustic insulation with </t>
    </r>
    <r>
      <rPr>
        <b/>
        <sz val="11"/>
        <color indexed="8"/>
        <rFont val="Calibri"/>
        <family val="2"/>
      </rPr>
      <t xml:space="preserve">open cell Nitrile </t>
    </r>
    <r>
      <rPr>
        <sz val="11"/>
        <color theme="1"/>
        <rFont val="Calibri"/>
        <family val="2"/>
      </rPr>
      <t>rubber sheet(</t>
    </r>
    <r>
      <rPr>
        <b/>
        <sz val="11"/>
        <color indexed="8"/>
        <rFont val="Calibri"/>
        <family val="2"/>
      </rPr>
      <t>Accosound</t>
    </r>
    <r>
      <rPr>
        <sz val="11"/>
        <color theme="1"/>
        <rFont val="Calibri"/>
        <family val="2"/>
      </rPr>
      <t xml:space="preserve">) super silence of following thickness, on existing surface with adhesive and accessories etc. complete as required. </t>
    </r>
  </si>
  <si>
    <r>
      <t xml:space="preserve">Supply and fixing of </t>
    </r>
    <r>
      <rPr>
        <b/>
        <sz val="11"/>
        <rFont val="Calibri"/>
        <family val="2"/>
      </rPr>
      <t>acoustic lining</t>
    </r>
    <r>
      <rPr>
        <sz val="11"/>
        <rFont val="Calibri"/>
        <family val="2"/>
      </rPr>
      <t xml:space="preserve"> of supply air duct and plenum with 25 mm thick resin bonded glass wool having density of  32 kg/m³, with 25 mm X 25 mm GI section of 1.25 mm thick, at 600 mm centre to centre  covered with Reinforced Plastic tissue paper and 0.5 mm thick  perforated aluminium sheet fixed to inside surface of ducts with cadmium plated nuts, bolts, stick pins, CPRX compound etc. complete as required and as per specifications. </t>
    </r>
  </si>
  <si>
    <r>
      <t xml:space="preserve">Providing &amp; fixing of thermal insulation  </t>
    </r>
    <r>
      <rPr>
        <b/>
        <sz val="11"/>
        <rFont val="Calibri"/>
        <family val="2"/>
      </rPr>
      <t>with aluminium foil faced  XLPE Class 'O' insulation sheet</t>
    </r>
    <r>
      <rPr>
        <sz val="11"/>
        <rFont val="Calibri"/>
        <family val="2"/>
      </rPr>
      <t xml:space="preserve"> of following thickness  on existing surface of duct with dendrite/adhesive and tightning with packing strip &amp; lock at approx every 1.0 mtr distance etc.The joints shall be sealed with 50 mm wide and  self  adhesive  PVC/Aluminium  tape complete as required. </t>
    </r>
  </si>
  <si>
    <r>
      <t xml:space="preserve">Providing &amp; fixing of thermal insulation  </t>
    </r>
    <r>
      <rPr>
        <b/>
        <sz val="11"/>
        <rFont val="Calibri"/>
        <family val="2"/>
      </rPr>
      <t>without aluminium foil faced  XLPE Class 'O' insulation sheet</t>
    </r>
    <r>
      <rPr>
        <sz val="11"/>
        <rFont val="Calibri"/>
        <family val="2"/>
      </rPr>
      <t xml:space="preserve"> of following thickness  on existing surface of duct with dendrite/adhesive and tightning with packing strip &amp; lock at approx every 1.0 mtr distance etc.The joints shall be sealed with 50 mm wide and  self  adhesive  PVC/Aluminium  tape complete as required. </t>
    </r>
  </si>
  <si>
    <r>
      <t xml:space="preserve">Supplying &amp; fixing of powder coated extruded aluminium </t>
    </r>
    <r>
      <rPr>
        <b/>
        <sz val="11"/>
        <rFont val="Calibri"/>
        <family val="2"/>
      </rPr>
      <t xml:space="preserve">Supply Air Grills </t>
    </r>
    <r>
      <rPr>
        <sz val="11"/>
        <rFont val="Calibri"/>
        <family val="2"/>
      </rPr>
      <t>with aluminium volume control dampers as per specifications</t>
    </r>
  </si>
  <si>
    <r>
      <t>Supplying &amp; fixing of powder coated extruded aluminium</t>
    </r>
    <r>
      <rPr>
        <b/>
        <sz val="11"/>
        <rFont val="Calibri"/>
        <family val="2"/>
      </rPr>
      <t xml:space="preserve"> Return Air Grills</t>
    </r>
    <r>
      <rPr>
        <sz val="11"/>
        <rFont val="Calibri"/>
        <family val="2"/>
      </rPr>
      <t xml:space="preserve"> with lowers but without  aluminium volume control dampers as reqd</t>
    </r>
  </si>
  <si>
    <r>
      <t xml:space="preserve">Supply, installation, testing and commissioning of </t>
    </r>
    <r>
      <rPr>
        <b/>
        <sz val="11"/>
        <rFont val="Calibri"/>
        <family val="2"/>
      </rPr>
      <t>GI volume control duct damper</t>
    </r>
    <r>
      <rPr>
        <sz val="11"/>
        <rFont val="Calibri"/>
        <family val="2"/>
      </rPr>
      <t xml:space="preserve"> complete with neoprene rubber gaskets, nuts, bolts, screws linkages, flanges etc, as per specifications. </t>
    </r>
  </si>
  <si>
    <r>
      <rPr>
        <b/>
        <sz val="11"/>
        <rFont val="Calibri"/>
        <family val="2"/>
      </rPr>
      <t>Supply, laying /fixing, testing and commissioning of MS Heavy 'C' class pipe ( IS :1239)</t>
    </r>
    <r>
      <rPr>
        <sz val="11"/>
        <rFont val="Calibri"/>
        <family val="2"/>
      </rPr>
      <t xml:space="preserve"> of following sizes for chilled/ condenser water piping on surface / underground ( including fabrication of bends / elbows, tees, reducers, sockets, unions etc) with wooden / Puff block, masonry support / MS angle-clamp two coats primer/ enamel paint, vibration isolators and fittings as per standard specification complete as required.</t>
    </r>
  </si>
  <si>
    <r>
      <t xml:space="preserve">Supplying &amp; fixing insulation on existing MS 'C' class pipe over exposed surface/underground of following sizes with 50 mm thick fire retardant </t>
    </r>
    <r>
      <rPr>
        <b/>
        <sz val="11"/>
        <rFont val="Calibri"/>
        <family val="2"/>
      </rPr>
      <t>thermocole ( polystyrene) moulded pipe section</t>
    </r>
    <r>
      <rPr>
        <sz val="11"/>
        <rFont val="Calibri"/>
        <family val="2"/>
      </rPr>
      <t xml:space="preserve"> of density </t>
    </r>
    <r>
      <rPr>
        <b/>
        <sz val="11"/>
        <rFont val="Calibri"/>
        <family val="2"/>
      </rPr>
      <t>20 kg/cu.m</t>
    </r>
    <r>
      <rPr>
        <sz val="11"/>
        <rFont val="Calibri"/>
        <family val="2"/>
      </rPr>
      <t xml:space="preserve"> after a thick coat of cold setting adhesive (CPRX compound) , 500g polythene faced hessian cloth, wiremesh, sand-cement plaster &amp;  painting two or more coat to give even shade after applying one coat of ordinary paint etc complete as required. </t>
    </r>
    <r>
      <rPr>
        <b/>
        <sz val="11"/>
        <rFont val="Calibri"/>
        <family val="2"/>
      </rPr>
      <t xml:space="preserve">(Note:- Thermocole density should not be less than 20 kg/cu.m) </t>
    </r>
  </si>
  <si>
    <r>
      <t xml:space="preserve">Supplying, fixing, testing and commissioning of following </t>
    </r>
    <r>
      <rPr>
        <b/>
        <sz val="11"/>
        <rFont val="Calibri"/>
        <family val="2"/>
      </rPr>
      <t>Y - STRAINER of Ductile CI Body flanged ends with stainless steel strainer</t>
    </r>
    <r>
      <rPr>
        <sz val="11"/>
        <rFont val="Calibri"/>
        <family val="2"/>
      </rPr>
      <t xml:space="preserve"> for chilled / hot water circulation including insulation as specified. </t>
    </r>
  </si>
  <si>
    <r>
      <t xml:space="preserve">Supplying and fixing testing and commissioning of </t>
    </r>
    <r>
      <rPr>
        <b/>
        <sz val="11"/>
        <rFont val="Calibri"/>
        <family val="2"/>
      </rPr>
      <t>stainless steel ball valve</t>
    </r>
    <r>
      <rPr>
        <sz val="11"/>
        <rFont val="Calibri"/>
        <family val="2"/>
      </rPr>
      <t xml:space="preserve"> size as mentioned below ISI marked with socket and nipple for drain line as per standard specifications.</t>
    </r>
  </si>
  <si>
    <r>
      <t xml:space="preserve">SITC of </t>
    </r>
    <r>
      <rPr>
        <b/>
        <sz val="11"/>
        <rFont val="Calibri"/>
        <family val="2"/>
      </rPr>
      <t>Butterfly valves CI body with SS Disc</t>
    </r>
    <r>
      <rPr>
        <sz val="11"/>
        <rFont val="Calibri"/>
        <family val="2"/>
      </rPr>
      <t xml:space="preserve">  Nitrile Rubber Seal &amp; O- Ring PN 16 pressure rating for chilled water with hand lever operated including nut, bolt, flanges, gasket  as kind of existing pipe, painting with enamel including dismantling etc. complete as reqd.</t>
    </r>
  </si>
  <si>
    <r>
      <t xml:space="preserve">Supply &amp; fixing of fire retardant </t>
    </r>
    <r>
      <rPr>
        <b/>
        <sz val="11"/>
        <rFont val="Calibri"/>
        <family val="2"/>
      </rPr>
      <t>double cloth</t>
    </r>
    <r>
      <rPr>
        <sz val="11"/>
        <rFont val="Calibri"/>
        <family val="2"/>
      </rPr>
      <t xml:space="preserve"> canvass made (up to 300 mm vide) with heavy clothes and suitable frame with G.I washer, nuts &amp; bolts in suitable size. i/c jointing both sides with suitable gaskets complete as reqd.</t>
    </r>
  </si>
  <si>
    <r>
      <t xml:space="preserve">Providing and fixing Chlorinated Polyvinyl Chloride </t>
    </r>
    <r>
      <rPr>
        <b/>
        <sz val="11"/>
        <rFont val="Calibri"/>
        <family val="2"/>
      </rPr>
      <t>(CPVC) pipes,</t>
    </r>
    <r>
      <rPr>
        <sz val="11"/>
        <rFont val="Calibri"/>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r>
  </si>
  <si>
    <r>
      <t>P &amp; F</t>
    </r>
    <r>
      <rPr>
        <b/>
        <sz val="11"/>
        <rFont val="Calibri"/>
        <family val="2"/>
      </rPr>
      <t xml:space="preserve"> DLP trunking</t>
    </r>
    <r>
      <rPr>
        <sz val="11"/>
        <rFont val="Calibri"/>
        <family val="2"/>
      </rPr>
      <t xml:space="preserve"> of following size white-system with independent cover- without central partion &amp; with End cap, Flat angle etc as reqd (Make- Legrand/Equiv).</t>
    </r>
  </si>
  <si>
    <r>
      <t xml:space="preserve">Providing, laying, testing, and commissioning of following size  </t>
    </r>
    <r>
      <rPr>
        <b/>
        <sz val="11"/>
        <color indexed="8"/>
        <rFont val="Calibri"/>
        <family val="2"/>
      </rPr>
      <t>Un-armoured PVC insulated Copper conducter power/controle cable</t>
    </r>
    <r>
      <rPr>
        <sz val="11"/>
        <color indexed="8"/>
        <rFont val="Calibri"/>
        <family val="2"/>
      </rPr>
      <t xml:space="preserve"> of following size on surface/recessed complete as required.</t>
    </r>
  </si>
  <si>
    <r>
      <t xml:space="preserve">Providing and fixing </t>
    </r>
    <r>
      <rPr>
        <b/>
        <sz val="11"/>
        <rFont val="Calibri"/>
        <family val="2"/>
      </rPr>
      <t>6 SWG dia G.l. wire</t>
    </r>
    <r>
      <rPr>
        <sz val="11"/>
        <rFont val="Calibri"/>
        <family val="2"/>
      </rPr>
      <t xml:space="preserve"> on surface or in recess for loop </t>
    </r>
    <r>
      <rPr>
        <b/>
        <sz val="11"/>
        <rFont val="Calibri"/>
        <family val="2"/>
      </rPr>
      <t xml:space="preserve">earthling </t>
    </r>
    <r>
      <rPr>
        <sz val="11"/>
        <rFont val="Calibri"/>
        <family val="2"/>
      </rPr>
      <t>as required</t>
    </r>
  </si>
  <si>
    <r>
      <t xml:space="preserve">Supplying and fixing of following sizes of medium class </t>
    </r>
    <r>
      <rPr>
        <b/>
        <sz val="11"/>
        <rFont val="Calibri"/>
        <family val="2"/>
      </rPr>
      <t>PVC conduit</t>
    </r>
    <r>
      <rPr>
        <sz val="11"/>
        <rFont val="Calibri"/>
        <family val="2"/>
      </rPr>
      <t xml:space="preserve"> along with accessories in surface/recess including cutting the wall and making good the same in case of recessed conduit as required. </t>
    </r>
  </si>
  <si>
    <r>
      <t xml:space="preserve">Providing and fixing of 3 pin- </t>
    </r>
    <r>
      <rPr>
        <b/>
        <sz val="11"/>
        <rFont val="Calibri"/>
        <family val="2"/>
      </rPr>
      <t>6 Amp. Single Phase Plug top</t>
    </r>
    <r>
      <rPr>
        <sz val="11"/>
        <rFont val="Calibri"/>
        <family val="2"/>
      </rPr>
      <t xml:space="preserve">  ISI Marked for  AC (VAV) unit complete as required.  (Make:- Anchor or Equvilant)  </t>
    </r>
  </si>
  <si>
    <r>
      <t xml:space="preserve">Supply and  fixing </t>
    </r>
    <r>
      <rPr>
        <b/>
        <sz val="11"/>
        <rFont val="Calibri"/>
        <family val="2"/>
      </rPr>
      <t>UPVC mini trunking (casing-caping) &amp; flexible conduit</t>
    </r>
    <r>
      <rPr>
        <sz val="11"/>
        <rFont val="Calibri"/>
        <family val="2"/>
      </rPr>
      <t xml:space="preserve"> of following size white-system with independent cover- without central partion etc. as reqd</t>
    </r>
  </si>
  <si>
    <r>
      <t xml:space="preserve">P &amp; F ,testing and commissioning of </t>
    </r>
    <r>
      <rPr>
        <b/>
        <sz val="11"/>
        <rFont val="Calibri"/>
        <family val="2"/>
      </rPr>
      <t>32 Amp. Three Phase MCB with 2/4 Way powder coated MS Box</t>
    </r>
    <r>
      <rPr>
        <sz val="11"/>
        <rFont val="Calibri"/>
        <family val="2"/>
      </rPr>
      <t xml:space="preserve"> enclosure suitable for Motor upto 5.5 Kw complete as required.</t>
    </r>
  </si>
  <si>
    <r>
      <rPr>
        <b/>
        <sz val="11"/>
        <rFont val="Calibri"/>
        <family val="2"/>
      </rPr>
      <t>Demolishing brick work</t>
    </r>
    <r>
      <rPr>
        <sz val="11"/>
        <rFont val="Calibri"/>
        <family val="2"/>
      </rPr>
      <t xml:space="preserve"> i/c stacking of serviceable mat. with in 50 mtrs lead. In cement mortar</t>
    </r>
  </si>
  <si>
    <t>Item1</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</si>
  <si>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</si>
  <si>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</si>
  <si>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</si>
  <si>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</si>
  <si>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</si>
  <si>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</si>
  <si>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</si>
  <si>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</si>
  <si>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</si>
  <si>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</si>
  <si>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</si>
  <si>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</si>
  <si>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</si>
  <si>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</si>
  <si>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</si>
  <si>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</si>
  <si>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</si>
  <si>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</si>
  <si>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</si>
  <si>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</si>
  <si>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</si>
  <si>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</si>
  <si>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</si>
  <si>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</si>
  <si>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</si>
  <si>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</si>
  <si>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</si>
  <si>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</si>
  <si>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</si>
  <si>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</si>
  <si>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</si>
  <si>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</si>
  <si>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</si>
  <si>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</si>
  <si>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</si>
  <si>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</si>
  <si>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</si>
  <si>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</si>
  <si>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</si>
  <si>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</si>
  <si>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</si>
  <si>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</si>
  <si>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</si>
  <si>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</si>
  <si>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</si>
  <si>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</si>
  <si>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</si>
  <si>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</si>
  <si>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</si>
  <si>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</si>
  <si>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</si>
  <si>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</si>
  <si>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</si>
  <si>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</si>
  <si>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</si>
  <si>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</si>
  <si>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</si>
  <si>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</si>
  <si>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</si>
  <si>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</si>
  <si>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Nos.</t>
  </si>
  <si>
    <t>sqmtr</t>
  </si>
  <si>
    <t>Mtr</t>
  </si>
  <si>
    <t>Job</t>
  </si>
  <si>
    <t>SqM</t>
  </si>
  <si>
    <t>Sqm</t>
  </si>
  <si>
    <t>CuM</t>
  </si>
  <si>
    <t>Contract No:  58/AC/2020/484 dt. 09.03.2020</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</si>
</sst>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1"/>
      <color indexed="8"/>
      <name val="Calibri"/>
      <family val="2"/>
    </font>
    <font>
      <sz val="11"/>
      <name val="Calibri"/>
      <family val="2"/>
    </font>
    <font>
      <b/>
      <sz val="11"/>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sz val="11"/>
      <color indexed="23"/>
      <name val="Calibri"/>
      <family val="2"/>
    </font>
    <font>
      <b/>
      <sz val="14"/>
      <color indexed="17"/>
      <name val="Arial"/>
      <family val="2"/>
    </font>
    <font>
      <b/>
      <u val="single"/>
      <sz val="16"/>
      <color indexed="10"/>
      <name val="Arial"/>
      <family val="2"/>
    </font>
    <font>
      <b/>
      <sz val="12"/>
      <color indexed="16"/>
      <name val="Arial"/>
      <family val="2"/>
    </font>
    <font>
      <b/>
      <sz val="11"/>
      <color indexed="1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sz val="11"/>
      <color theme="0" tint="-0.4999699890613556"/>
      <name val="Calibri"/>
      <family val="2"/>
    </font>
    <font>
      <b/>
      <sz val="14"/>
      <color rgb="FF007A37"/>
      <name val="Arial"/>
      <family val="2"/>
    </font>
    <font>
      <b/>
      <sz val="12"/>
      <color rgb="FF800000"/>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8"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6">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6"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7"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0" fontId="63"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16" fillId="0" borderId="13" xfId="0" applyFont="1" applyFill="1" applyBorder="1" applyAlignment="1">
      <alignment horizontal="justify" vertical="top"/>
    </xf>
    <xf numFmtId="0" fontId="16" fillId="0" borderId="13" xfId="0" applyNumberFormat="1" applyFont="1" applyFill="1" applyBorder="1" applyAlignment="1">
      <alignment horizontal="justify" vertical="top" wrapText="1"/>
    </xf>
    <xf numFmtId="0" fontId="16" fillId="0" borderId="13" xfId="0" applyNumberFormat="1" applyFont="1" applyFill="1" applyBorder="1" applyAlignment="1">
      <alignment horizontal="left" vertical="top" wrapText="1"/>
    </xf>
    <xf numFmtId="0" fontId="16" fillId="0" borderId="13" xfId="0" applyFont="1" applyFill="1" applyBorder="1" applyAlignment="1">
      <alignment horizontal="center" vertical="top"/>
    </xf>
    <xf numFmtId="2" fontId="16" fillId="0" borderId="13" xfId="0" applyNumberFormat="1" applyFont="1" applyFill="1" applyBorder="1" applyAlignment="1">
      <alignment horizontal="justify" vertical="top" wrapText="1"/>
    </xf>
    <xf numFmtId="1" fontId="0" fillId="0" borderId="13" xfId="0" applyNumberFormat="1" applyFont="1" applyFill="1" applyBorder="1" applyAlignment="1">
      <alignment horizontal="center" vertical="top" wrapText="1"/>
    </xf>
    <xf numFmtId="1" fontId="16" fillId="0" borderId="13" xfId="0" applyNumberFormat="1" applyFont="1" applyFill="1" applyBorder="1" applyAlignment="1">
      <alignment horizontal="center" vertical="top" wrapText="1"/>
    </xf>
    <xf numFmtId="1" fontId="16" fillId="0" borderId="13" xfId="39" applyNumberFormat="1" applyFont="1" applyFill="1" applyBorder="1" applyAlignment="1">
      <alignment horizontal="center" vertical="top"/>
    </xf>
    <xf numFmtId="2" fontId="16" fillId="0" borderId="13" xfId="39" applyNumberFormat="1" applyFont="1" applyFill="1" applyBorder="1" applyAlignment="1">
      <alignment horizontal="center" vertical="top"/>
    </xf>
    <xf numFmtId="0" fontId="1" fillId="0" borderId="13" xfId="0" applyFont="1" applyFill="1" applyBorder="1" applyAlignment="1">
      <alignment horizontal="justify" vertical="top" wrapText="1"/>
    </xf>
    <xf numFmtId="0" fontId="63" fillId="0" borderId="0" xfId="58"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16" fillId="0" borderId="13" xfId="0" applyFont="1" applyFill="1" applyBorder="1" applyAlignment="1">
      <alignment horizontal="justify" vertical="top" wrapText="1"/>
    </xf>
    <xf numFmtId="0" fontId="17" fillId="0" borderId="13" xfId="0" applyFont="1" applyFill="1" applyBorder="1" applyAlignment="1">
      <alignment horizontal="center" vertical="top"/>
    </xf>
    <xf numFmtId="0" fontId="16" fillId="0" borderId="13" xfId="0" applyFont="1" applyFill="1" applyBorder="1" applyAlignment="1">
      <alignment vertical="top" wrapText="1"/>
    </xf>
    <xf numFmtId="1" fontId="16" fillId="0" borderId="13" xfId="0" applyNumberFormat="1" applyFont="1" applyFill="1" applyBorder="1" applyAlignment="1">
      <alignment horizontal="center" vertical="top"/>
    </xf>
    <xf numFmtId="2" fontId="16" fillId="0" borderId="13" xfId="0" applyNumberFormat="1" applyFont="1" applyFill="1" applyBorder="1" applyAlignment="1">
      <alignment horizontal="center" vertical="top"/>
    </xf>
    <xf numFmtId="0" fontId="16" fillId="0" borderId="13" xfId="60" applyFont="1" applyFill="1" applyBorder="1" applyAlignment="1">
      <alignment horizontal="justify" vertical="top"/>
      <protection/>
    </xf>
    <xf numFmtId="0" fontId="16" fillId="0" borderId="13" xfId="0" applyFont="1" applyFill="1" applyBorder="1" applyAlignment="1">
      <alignment vertical="top"/>
    </xf>
    <xf numFmtId="0" fontId="16" fillId="0" borderId="13" xfId="0" applyNumberFormat="1" applyFont="1" applyFill="1" applyBorder="1" applyAlignment="1">
      <alignment horizontal="justify" vertical="top"/>
    </xf>
    <xf numFmtId="173" fontId="16" fillId="0" borderId="13" xfId="0" applyNumberFormat="1" applyFont="1" applyFill="1" applyBorder="1" applyAlignment="1">
      <alignment horizontal="center" vertical="top"/>
    </xf>
    <xf numFmtId="0" fontId="62" fillId="0" borderId="0" xfId="57" applyNumberFormat="1" applyFont="1" applyFill="1" applyBorder="1" applyAlignment="1" applyProtection="1">
      <alignment vertical="top"/>
      <protection locked="0"/>
    </xf>
    <xf numFmtId="0" fontId="62" fillId="0" borderId="0" xfId="57" applyNumberFormat="1" applyFont="1" applyFill="1" applyBorder="1" applyAlignment="1">
      <alignment vertical="top"/>
      <protection/>
    </xf>
    <xf numFmtId="0" fontId="63" fillId="0" borderId="0" xfId="59" applyNumberFormat="1" applyFont="1" applyFill="1" applyBorder="1" applyAlignment="1" applyProtection="1">
      <alignment horizontal="center" vertical="top"/>
      <protection/>
    </xf>
    <xf numFmtId="0" fontId="2" fillId="0" borderId="0" xfId="57" applyNumberFormat="1" applyFont="1" applyFill="1" applyBorder="1" applyAlignment="1">
      <alignment vertical="top"/>
      <protection/>
    </xf>
    <xf numFmtId="0" fontId="16" fillId="0" borderId="13" xfId="0" applyFont="1" applyFill="1" applyBorder="1" applyAlignment="1">
      <alignment horizontal="center" vertical="top" wrapText="1"/>
    </xf>
    <xf numFmtId="0" fontId="14" fillId="0" borderId="11" xfId="58" applyNumberFormat="1" applyFont="1" applyFill="1" applyBorder="1" applyAlignment="1" applyProtection="1">
      <alignment vertical="top" wrapText="1"/>
      <protection locked="0"/>
    </xf>
    <xf numFmtId="0" fontId="71" fillId="33" borderId="11" xfId="58" applyNumberFormat="1" applyFont="1" applyFill="1" applyBorder="1" applyAlignment="1" applyProtection="1">
      <alignment vertical="top" wrapText="1"/>
      <protection locked="0"/>
    </xf>
    <xf numFmtId="10" fontId="72" fillId="33" borderId="11" xfId="64" applyNumberFormat="1" applyFont="1" applyFill="1" applyBorder="1" applyAlignment="1">
      <alignment horizontal="center" vertical="top"/>
    </xf>
    <xf numFmtId="0" fontId="13" fillId="0" borderId="11" xfId="58" applyNumberFormat="1" applyFont="1" applyFill="1" applyBorder="1" applyAlignment="1" applyProtection="1">
      <alignment vertical="top" wrapText="1"/>
      <protection locked="0"/>
    </xf>
    <xf numFmtId="0" fontId="13" fillId="0" borderId="11" xfId="64" applyNumberFormat="1" applyFont="1" applyFill="1" applyBorder="1" applyAlignment="1" applyProtection="1">
      <alignment vertical="top" wrapText="1"/>
      <protection locked="0"/>
    </xf>
    <xf numFmtId="0" fontId="14" fillId="0" borderId="11" xfId="58" applyNumberFormat="1" applyFont="1" applyFill="1" applyBorder="1" applyAlignment="1" applyProtection="1">
      <alignment vertical="top" wrapText="1"/>
      <protection/>
    </xf>
    <xf numFmtId="0" fontId="11" fillId="0" borderId="0" xfId="58" applyNumberFormat="1" applyFill="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heet1"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81"/>
  <sheetViews>
    <sheetView showGridLines="0" zoomScale="73" zoomScaleNormal="73" zoomScalePageLayoutView="0" workbookViewId="0" topLeftCell="A9">
      <selection activeCell="M14" sqref="M14"/>
    </sheetView>
  </sheetViews>
  <sheetFormatPr defaultColWidth="9.140625" defaultRowHeight="15"/>
  <cols>
    <col min="1" max="1" width="15.421875" style="71" customWidth="1"/>
    <col min="2" max="2" width="47.8515625" style="50" customWidth="1"/>
    <col min="3" max="3" width="21.57421875" style="50" hidden="1" customWidth="1"/>
    <col min="4" max="4" width="10.00390625" style="71" customWidth="1"/>
    <col min="5" max="5" width="11.28125" style="71" customWidth="1"/>
    <col min="6" max="6" width="14.421875" style="71" hidden="1" customWidth="1"/>
    <col min="7" max="7" width="14.140625" style="71" hidden="1" customWidth="1"/>
    <col min="8" max="9" width="12.140625" style="71" hidden="1" customWidth="1"/>
    <col min="10" max="10" width="9.00390625" style="71" hidden="1" customWidth="1"/>
    <col min="11" max="11" width="19.57421875" style="71" hidden="1" customWidth="1"/>
    <col min="12" max="12" width="14.28125" style="71" hidden="1" customWidth="1"/>
    <col min="13" max="13" width="19.00390625" style="71" customWidth="1"/>
    <col min="14" max="14" width="15.28125" style="92" hidden="1" customWidth="1"/>
    <col min="15" max="15" width="14.28125" style="71" hidden="1" customWidth="1"/>
    <col min="16" max="16" width="17.28125" style="71" hidden="1" customWidth="1"/>
    <col min="17" max="17" width="18.421875" style="71" hidden="1" customWidth="1"/>
    <col min="18" max="18" width="17.421875" style="71" hidden="1" customWidth="1"/>
    <col min="19" max="19" width="14.7109375" style="71" hidden="1" customWidth="1"/>
    <col min="20" max="20" width="14.8515625" style="71" hidden="1" customWidth="1"/>
    <col min="21" max="21" width="16.421875" style="71" hidden="1" customWidth="1"/>
    <col min="22" max="22" width="13.00390625" style="71" hidden="1" customWidth="1"/>
    <col min="23" max="51" width="9.140625" style="71" hidden="1" customWidth="1"/>
    <col min="52" max="52" width="10.28125" style="71" hidden="1" customWidth="1"/>
    <col min="53" max="53" width="20.28125" style="71" customWidth="1"/>
    <col min="54" max="54" width="18.8515625" style="71" hidden="1" customWidth="1"/>
    <col min="55" max="55" width="43.57421875" style="71" customWidth="1"/>
    <col min="56" max="238" width="9.140625" style="50" customWidth="1"/>
    <col min="239" max="243" width="9.140625" style="51" customWidth="1"/>
    <col min="244" max="16384" width="9.140625" style="50" customWidth="1"/>
  </cols>
  <sheetData>
    <row r="1" spans="1:243" s="1" customFormat="1" ht="25.5" customHeight="1">
      <c r="A1" s="99" t="str">
        <f>B2&amp;" BoQ"</f>
        <v>Item Rate BoQ</v>
      </c>
      <c r="B1" s="99"/>
      <c r="C1" s="99"/>
      <c r="D1" s="99"/>
      <c r="E1" s="99"/>
      <c r="F1" s="99"/>
      <c r="G1" s="99"/>
      <c r="H1" s="99"/>
      <c r="I1" s="99"/>
      <c r="J1" s="99"/>
      <c r="K1" s="99"/>
      <c r="L1" s="99"/>
      <c r="M1" s="70"/>
      <c r="N1" s="70"/>
      <c r="O1" s="81"/>
      <c r="P1" s="81"/>
      <c r="Q1" s="82"/>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IE1" s="2"/>
      <c r="IF1" s="2"/>
      <c r="IG1" s="2"/>
      <c r="IH1" s="2"/>
      <c r="II1" s="2"/>
    </row>
    <row r="2" spans="1:55" s="1" customFormat="1" ht="25.5" customHeight="1" hidden="1">
      <c r="A2" s="69" t="s">
        <v>3</v>
      </c>
      <c r="B2" s="3" t="s">
        <v>4</v>
      </c>
      <c r="C2" s="54" t="s">
        <v>5</v>
      </c>
      <c r="D2" s="83" t="s">
        <v>6</v>
      </c>
      <c r="E2" s="69" t="s">
        <v>7</v>
      </c>
      <c r="F2" s="70"/>
      <c r="G2" s="70"/>
      <c r="H2" s="70"/>
      <c r="I2" s="70"/>
      <c r="J2" s="84"/>
      <c r="K2" s="84"/>
      <c r="L2" s="84"/>
      <c r="M2" s="70"/>
      <c r="N2" s="70"/>
      <c r="O2" s="81"/>
      <c r="P2" s="81"/>
      <c r="Q2" s="82"/>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row>
    <row r="3" spans="1:243" s="1" customFormat="1" ht="30" customHeight="1" hidden="1">
      <c r="A3" s="70" t="s">
        <v>8</v>
      </c>
      <c r="C3" s="1" t="s">
        <v>9</v>
      </c>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IE3" s="2"/>
      <c r="IF3" s="2"/>
      <c r="IG3" s="2"/>
      <c r="IH3" s="2"/>
      <c r="II3" s="2"/>
    </row>
    <row r="4" spans="1:243" s="4" customFormat="1" ht="30.75" customHeight="1">
      <c r="A4" s="100" t="s">
        <v>55</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E4" s="5"/>
      <c r="IF4" s="5"/>
      <c r="IG4" s="5"/>
      <c r="IH4" s="5"/>
      <c r="II4" s="5"/>
    </row>
    <row r="5" spans="1:243" s="4" customFormat="1" ht="30.75" customHeight="1">
      <c r="A5" s="100" t="s">
        <v>56</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IE5" s="5"/>
      <c r="IF5" s="5"/>
      <c r="IG5" s="5"/>
      <c r="IH5" s="5"/>
      <c r="II5" s="5"/>
    </row>
    <row r="6" spans="1:243" s="4" customFormat="1" ht="30.75" customHeight="1">
      <c r="A6" s="100" t="s">
        <v>181</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IE6" s="5"/>
      <c r="IF6" s="5"/>
      <c r="IG6" s="5"/>
      <c r="IH6" s="5"/>
      <c r="II6" s="5"/>
    </row>
    <row r="7" spans="1:243" s="4" customFormat="1" ht="29.25" customHeight="1" hidden="1">
      <c r="A7" s="101" t="s">
        <v>10</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E7" s="5"/>
      <c r="IF7" s="5"/>
      <c r="IG7" s="5"/>
      <c r="IH7" s="5"/>
      <c r="II7" s="5"/>
    </row>
    <row r="8" spans="1:243" s="7" customFormat="1" ht="61.5" customHeight="1">
      <c r="A8" s="6" t="s">
        <v>51</v>
      </c>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E8" s="8"/>
      <c r="IF8" s="8"/>
      <c r="IG8" s="8"/>
      <c r="IH8" s="8"/>
      <c r="II8" s="8"/>
    </row>
    <row r="9" spans="1:243" s="9" customFormat="1" ht="61.5" customHeight="1">
      <c r="A9" s="93" t="s">
        <v>11</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5"/>
      <c r="IE9" s="10"/>
      <c r="IF9" s="10"/>
      <c r="IG9" s="10"/>
      <c r="IH9" s="10"/>
      <c r="II9" s="10"/>
    </row>
    <row r="10" spans="1:243" s="12" customFormat="1" ht="18.75" customHeight="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94.5" customHeight="1">
      <c r="A11" s="11" t="s">
        <v>0</v>
      </c>
      <c r="B11" s="11" t="s">
        <v>18</v>
      </c>
      <c r="C11" s="11" t="s">
        <v>1</v>
      </c>
      <c r="D11" s="11" t="s">
        <v>19</v>
      </c>
      <c r="E11" s="11" t="s">
        <v>20</v>
      </c>
      <c r="F11" s="11" t="s">
        <v>54</v>
      </c>
      <c r="G11" s="11"/>
      <c r="H11" s="11"/>
      <c r="I11" s="11" t="s">
        <v>21</v>
      </c>
      <c r="J11" s="11" t="s">
        <v>22</v>
      </c>
      <c r="K11" s="11" t="s">
        <v>23</v>
      </c>
      <c r="L11" s="11" t="s">
        <v>24</v>
      </c>
      <c r="M11" s="14" t="s">
        <v>53</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5" t="s">
        <v>52</v>
      </c>
      <c r="BB11" s="15" t="s">
        <v>32</v>
      </c>
      <c r="BC11" s="15" t="s">
        <v>33</v>
      </c>
      <c r="IE11" s="13"/>
      <c r="IF11" s="13"/>
      <c r="IG11" s="13"/>
      <c r="IH11" s="13"/>
      <c r="II11" s="13"/>
    </row>
    <row r="12" spans="1:243" s="12"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3"/>
      <c r="IF12" s="13"/>
      <c r="IG12" s="13"/>
      <c r="IH12" s="13"/>
      <c r="II12" s="13"/>
    </row>
    <row r="13" spans="1:243" s="29" customFormat="1" ht="403.5" customHeight="1">
      <c r="A13" s="62">
        <v>1</v>
      </c>
      <c r="B13" s="72" t="s">
        <v>81</v>
      </c>
      <c r="C13" s="17" t="s">
        <v>113</v>
      </c>
      <c r="D13" s="73"/>
      <c r="E13" s="73"/>
      <c r="F13" s="18"/>
      <c r="G13" s="19"/>
      <c r="H13" s="19"/>
      <c r="I13" s="18"/>
      <c r="J13" s="20"/>
      <c r="K13" s="21"/>
      <c r="L13" s="21"/>
      <c r="M13" s="22"/>
      <c r="N13" s="23"/>
      <c r="O13" s="23"/>
      <c r="P13" s="24"/>
      <c r="Q13" s="23"/>
      <c r="R13" s="23"/>
      <c r="S13" s="25"/>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26"/>
      <c r="BB13" s="27"/>
      <c r="BC13" s="28"/>
      <c r="IE13" s="30">
        <v>1</v>
      </c>
      <c r="IF13" s="30" t="s">
        <v>34</v>
      </c>
      <c r="IG13" s="30" t="s">
        <v>35</v>
      </c>
      <c r="IH13" s="30">
        <v>10</v>
      </c>
      <c r="II13" s="30" t="s">
        <v>36</v>
      </c>
    </row>
    <row r="14" spans="1:243" s="29" customFormat="1" ht="30">
      <c r="A14" s="62">
        <v>1.01</v>
      </c>
      <c r="B14" s="74" t="s">
        <v>57</v>
      </c>
      <c r="C14" s="17" t="s">
        <v>41</v>
      </c>
      <c r="D14" s="75">
        <v>1</v>
      </c>
      <c r="E14" s="76" t="s">
        <v>174</v>
      </c>
      <c r="F14" s="58">
        <v>100</v>
      </c>
      <c r="G14" s="31"/>
      <c r="H14" s="19"/>
      <c r="I14" s="18" t="s">
        <v>38</v>
      </c>
      <c r="J14" s="20">
        <f>IF(I14="Less(-)",-1,1)</f>
        <v>1</v>
      </c>
      <c r="K14" s="21" t="s">
        <v>48</v>
      </c>
      <c r="L14" s="21" t="s">
        <v>7</v>
      </c>
      <c r="M14" s="57"/>
      <c r="N14" s="32"/>
      <c r="O14" s="32"/>
      <c r="P14" s="33"/>
      <c r="Q14" s="32"/>
      <c r="R14" s="32"/>
      <c r="S14" s="34"/>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55">
        <f>total_amount_ba($B$2,$D$2,D14,F14,J14,K14,M14)</f>
        <v>0</v>
      </c>
      <c r="BB14" s="55">
        <f>BA14+SUM(N14:AZ14)</f>
        <v>0</v>
      </c>
      <c r="BC14" s="28" t="str">
        <f>SpellNumber(L14,BB14)</f>
        <v>INR Zero Only</v>
      </c>
      <c r="IE14" s="30">
        <v>1.01</v>
      </c>
      <c r="IF14" s="30" t="s">
        <v>39</v>
      </c>
      <c r="IG14" s="30" t="s">
        <v>35</v>
      </c>
      <c r="IH14" s="30">
        <v>123.223</v>
      </c>
      <c r="II14" s="30" t="s">
        <v>37</v>
      </c>
    </row>
    <row r="15" spans="1:243" s="29" customFormat="1" ht="225">
      <c r="A15" s="62">
        <v>2</v>
      </c>
      <c r="B15" s="77" t="s">
        <v>82</v>
      </c>
      <c r="C15" s="17" t="s">
        <v>42</v>
      </c>
      <c r="D15" s="73"/>
      <c r="E15" s="73"/>
      <c r="F15" s="18"/>
      <c r="G15" s="19"/>
      <c r="H15" s="19"/>
      <c r="I15" s="18"/>
      <c r="J15" s="20"/>
      <c r="K15" s="21"/>
      <c r="L15" s="21"/>
      <c r="M15" s="22"/>
      <c r="N15" s="23"/>
      <c r="O15" s="23"/>
      <c r="P15" s="24"/>
      <c r="Q15" s="23"/>
      <c r="R15" s="23"/>
      <c r="S15" s="25"/>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26"/>
      <c r="BB15" s="27"/>
      <c r="BC15" s="28"/>
      <c r="IE15" s="30">
        <v>1.02</v>
      </c>
      <c r="IF15" s="30" t="s">
        <v>40</v>
      </c>
      <c r="IG15" s="30" t="s">
        <v>41</v>
      </c>
      <c r="IH15" s="30">
        <v>213</v>
      </c>
      <c r="II15" s="30" t="s">
        <v>37</v>
      </c>
    </row>
    <row r="16" spans="1:243" s="29" customFormat="1" ht="15">
      <c r="A16" s="62">
        <v>2.01</v>
      </c>
      <c r="B16" s="59" t="s">
        <v>58</v>
      </c>
      <c r="C16" s="17" t="s">
        <v>44</v>
      </c>
      <c r="D16" s="75">
        <v>3</v>
      </c>
      <c r="E16" s="76" t="s">
        <v>174</v>
      </c>
      <c r="F16" s="58">
        <v>10</v>
      </c>
      <c r="G16" s="31"/>
      <c r="H16" s="31"/>
      <c r="I16" s="18" t="s">
        <v>38</v>
      </c>
      <c r="J16" s="20">
        <f aca="true" t="shared" si="0" ref="J16:J77">IF(I16="Less(-)",-1,1)</f>
        <v>1</v>
      </c>
      <c r="K16" s="21" t="s">
        <v>48</v>
      </c>
      <c r="L16" s="21" t="s">
        <v>7</v>
      </c>
      <c r="M16" s="57"/>
      <c r="N16" s="32"/>
      <c r="O16" s="32"/>
      <c r="P16" s="33"/>
      <c r="Q16" s="32"/>
      <c r="R16" s="32"/>
      <c r="S16" s="34"/>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55">
        <f aca="true" t="shared" si="1" ref="BA16:BA77">total_amount_ba($B$2,$D$2,D16,F16,J16,K16,M16)</f>
        <v>0</v>
      </c>
      <c r="BB16" s="55">
        <f aca="true" t="shared" si="2" ref="BB16:BB77">BA16+SUM(N16:AZ16)</f>
        <v>0</v>
      </c>
      <c r="BC16" s="28" t="str">
        <f aca="true" t="shared" si="3" ref="BC16:BC77">SpellNumber(L16,BB16)</f>
        <v>INR Zero Only</v>
      </c>
      <c r="IE16" s="30">
        <v>2</v>
      </c>
      <c r="IF16" s="30" t="s">
        <v>34</v>
      </c>
      <c r="IG16" s="30" t="s">
        <v>42</v>
      </c>
      <c r="IH16" s="30">
        <v>10</v>
      </c>
      <c r="II16" s="30" t="s">
        <v>37</v>
      </c>
    </row>
    <row r="17" spans="1:243" s="29" customFormat="1" ht="120">
      <c r="A17" s="62">
        <v>3</v>
      </c>
      <c r="B17" s="59" t="s">
        <v>83</v>
      </c>
      <c r="C17" s="17" t="s">
        <v>45</v>
      </c>
      <c r="D17" s="73"/>
      <c r="E17" s="73"/>
      <c r="F17" s="18"/>
      <c r="G17" s="19"/>
      <c r="H17" s="19"/>
      <c r="I17" s="18"/>
      <c r="J17" s="20"/>
      <c r="K17" s="21"/>
      <c r="L17" s="21"/>
      <c r="M17" s="22"/>
      <c r="N17" s="23"/>
      <c r="O17" s="23"/>
      <c r="P17" s="24"/>
      <c r="Q17" s="23"/>
      <c r="R17" s="23"/>
      <c r="S17" s="25"/>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26"/>
      <c r="BB17" s="27"/>
      <c r="BC17" s="28"/>
      <c r="IE17" s="30">
        <v>3</v>
      </c>
      <c r="IF17" s="30" t="s">
        <v>43</v>
      </c>
      <c r="IG17" s="30" t="s">
        <v>44</v>
      </c>
      <c r="IH17" s="30">
        <v>10</v>
      </c>
      <c r="II17" s="30" t="s">
        <v>37</v>
      </c>
    </row>
    <row r="18" spans="1:243" s="29" customFormat="1" ht="15">
      <c r="A18" s="62">
        <v>3.01</v>
      </c>
      <c r="B18" s="59" t="s">
        <v>59</v>
      </c>
      <c r="C18" s="17" t="s">
        <v>114</v>
      </c>
      <c r="D18" s="75">
        <v>1</v>
      </c>
      <c r="E18" s="76" t="s">
        <v>174</v>
      </c>
      <c r="F18" s="58">
        <v>10</v>
      </c>
      <c r="G18" s="31"/>
      <c r="H18" s="31"/>
      <c r="I18" s="18" t="s">
        <v>38</v>
      </c>
      <c r="J18" s="20">
        <f t="shared" si="0"/>
        <v>1</v>
      </c>
      <c r="K18" s="21" t="s">
        <v>48</v>
      </c>
      <c r="L18" s="21" t="s">
        <v>7</v>
      </c>
      <c r="M18" s="57"/>
      <c r="N18" s="32"/>
      <c r="O18" s="32"/>
      <c r="P18" s="33"/>
      <c r="Q18" s="32"/>
      <c r="R18" s="32"/>
      <c r="S18" s="34"/>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55">
        <f t="shared" si="1"/>
        <v>0</v>
      </c>
      <c r="BB18" s="55">
        <f t="shared" si="2"/>
        <v>0</v>
      </c>
      <c r="BC18" s="28" t="str">
        <f t="shared" si="3"/>
        <v>INR Zero Only</v>
      </c>
      <c r="IE18" s="30">
        <v>1.01</v>
      </c>
      <c r="IF18" s="30" t="s">
        <v>39</v>
      </c>
      <c r="IG18" s="30" t="s">
        <v>35</v>
      </c>
      <c r="IH18" s="30">
        <v>123.223</v>
      </c>
      <c r="II18" s="30" t="s">
        <v>37</v>
      </c>
    </row>
    <row r="19" spans="1:243" s="29" customFormat="1" ht="90">
      <c r="A19" s="62">
        <v>4</v>
      </c>
      <c r="B19" s="60" t="s">
        <v>84</v>
      </c>
      <c r="C19" s="17" t="s">
        <v>115</v>
      </c>
      <c r="D19" s="85">
        <v>30</v>
      </c>
      <c r="E19" s="76" t="s">
        <v>175</v>
      </c>
      <c r="F19" s="58">
        <v>10</v>
      </c>
      <c r="G19" s="31"/>
      <c r="H19" s="31"/>
      <c r="I19" s="18" t="s">
        <v>38</v>
      </c>
      <c r="J19" s="20">
        <f t="shared" si="0"/>
        <v>1</v>
      </c>
      <c r="K19" s="21" t="s">
        <v>48</v>
      </c>
      <c r="L19" s="21" t="s">
        <v>7</v>
      </c>
      <c r="M19" s="57"/>
      <c r="N19" s="32"/>
      <c r="O19" s="32"/>
      <c r="P19" s="33"/>
      <c r="Q19" s="32"/>
      <c r="R19" s="32"/>
      <c r="S19" s="34"/>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6"/>
      <c r="AV19" s="35"/>
      <c r="AW19" s="35"/>
      <c r="AX19" s="35"/>
      <c r="AY19" s="35"/>
      <c r="AZ19" s="35"/>
      <c r="BA19" s="55">
        <f t="shared" si="1"/>
        <v>0</v>
      </c>
      <c r="BB19" s="55">
        <f t="shared" si="2"/>
        <v>0</v>
      </c>
      <c r="BC19" s="28" t="str">
        <f t="shared" si="3"/>
        <v>INR Zero Only</v>
      </c>
      <c r="IE19" s="30">
        <v>1.02</v>
      </c>
      <c r="IF19" s="30" t="s">
        <v>40</v>
      </c>
      <c r="IG19" s="30" t="s">
        <v>41</v>
      </c>
      <c r="IH19" s="30">
        <v>213</v>
      </c>
      <c r="II19" s="30" t="s">
        <v>37</v>
      </c>
    </row>
    <row r="20" spans="1:243" s="29" customFormat="1" ht="60">
      <c r="A20" s="62">
        <v>5</v>
      </c>
      <c r="B20" s="60" t="s">
        <v>85</v>
      </c>
      <c r="C20" s="17" t="s">
        <v>116</v>
      </c>
      <c r="D20" s="85">
        <v>50</v>
      </c>
      <c r="E20" s="76" t="s">
        <v>175</v>
      </c>
      <c r="F20" s="58">
        <v>10</v>
      </c>
      <c r="G20" s="31"/>
      <c r="H20" s="31"/>
      <c r="I20" s="18" t="s">
        <v>38</v>
      </c>
      <c r="J20" s="20">
        <f t="shared" si="0"/>
        <v>1</v>
      </c>
      <c r="K20" s="21" t="s">
        <v>48</v>
      </c>
      <c r="L20" s="21" t="s">
        <v>7</v>
      </c>
      <c r="M20" s="57"/>
      <c r="N20" s="32"/>
      <c r="O20" s="32"/>
      <c r="P20" s="33"/>
      <c r="Q20" s="32"/>
      <c r="R20" s="32"/>
      <c r="S20" s="34"/>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55">
        <f t="shared" si="1"/>
        <v>0</v>
      </c>
      <c r="BB20" s="55">
        <f t="shared" si="2"/>
        <v>0</v>
      </c>
      <c r="BC20" s="28" t="str">
        <f t="shared" si="3"/>
        <v>INR Zero Only</v>
      </c>
      <c r="IE20" s="30">
        <v>2</v>
      </c>
      <c r="IF20" s="30" t="s">
        <v>34</v>
      </c>
      <c r="IG20" s="30" t="s">
        <v>42</v>
      </c>
      <c r="IH20" s="30">
        <v>10</v>
      </c>
      <c r="II20" s="30" t="s">
        <v>37</v>
      </c>
    </row>
    <row r="21" spans="1:243" s="29" customFormat="1" ht="105">
      <c r="A21" s="62">
        <v>6</v>
      </c>
      <c r="B21" s="77" t="s">
        <v>86</v>
      </c>
      <c r="C21" s="17" t="s">
        <v>117</v>
      </c>
      <c r="D21" s="73"/>
      <c r="E21" s="73"/>
      <c r="F21" s="18"/>
      <c r="G21" s="19"/>
      <c r="H21" s="19"/>
      <c r="I21" s="18"/>
      <c r="J21" s="20"/>
      <c r="K21" s="21"/>
      <c r="L21" s="21"/>
      <c r="M21" s="22"/>
      <c r="N21" s="23"/>
      <c r="O21" s="23"/>
      <c r="P21" s="24"/>
      <c r="Q21" s="23"/>
      <c r="R21" s="23"/>
      <c r="S21" s="25"/>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26"/>
      <c r="BB21" s="27"/>
      <c r="BC21" s="28"/>
      <c r="IE21" s="30">
        <v>3</v>
      </c>
      <c r="IF21" s="30" t="s">
        <v>43</v>
      </c>
      <c r="IG21" s="30" t="s">
        <v>44</v>
      </c>
      <c r="IH21" s="30">
        <v>10</v>
      </c>
      <c r="II21" s="30" t="s">
        <v>37</v>
      </c>
    </row>
    <row r="22" spans="1:243" s="29" customFormat="1" ht="15">
      <c r="A22" s="62">
        <v>6.01</v>
      </c>
      <c r="B22" s="78" t="s">
        <v>60</v>
      </c>
      <c r="C22" s="17" t="s">
        <v>118</v>
      </c>
      <c r="D22" s="75">
        <v>6</v>
      </c>
      <c r="E22" s="76" t="s">
        <v>176</v>
      </c>
      <c r="F22" s="58">
        <v>10</v>
      </c>
      <c r="G22" s="31"/>
      <c r="H22" s="31"/>
      <c r="I22" s="18" t="s">
        <v>38</v>
      </c>
      <c r="J22" s="20">
        <f t="shared" si="0"/>
        <v>1</v>
      </c>
      <c r="K22" s="21" t="s">
        <v>48</v>
      </c>
      <c r="L22" s="21" t="s">
        <v>7</v>
      </c>
      <c r="M22" s="57"/>
      <c r="N22" s="32"/>
      <c r="O22" s="32"/>
      <c r="P22" s="33"/>
      <c r="Q22" s="32"/>
      <c r="R22" s="32"/>
      <c r="S22" s="34"/>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55">
        <f t="shared" si="1"/>
        <v>0</v>
      </c>
      <c r="BB22" s="55">
        <f t="shared" si="2"/>
        <v>0</v>
      </c>
      <c r="BC22" s="28" t="str">
        <f t="shared" si="3"/>
        <v>INR Zero Only</v>
      </c>
      <c r="IE22" s="30">
        <v>1.01</v>
      </c>
      <c r="IF22" s="30" t="s">
        <v>39</v>
      </c>
      <c r="IG22" s="30" t="s">
        <v>35</v>
      </c>
      <c r="IH22" s="30">
        <v>123.223</v>
      </c>
      <c r="II22" s="30" t="s">
        <v>37</v>
      </c>
    </row>
    <row r="23" spans="1:243" s="29" customFormat="1" ht="75">
      <c r="A23" s="62">
        <v>7</v>
      </c>
      <c r="B23" s="59" t="s">
        <v>87</v>
      </c>
      <c r="C23" s="17" t="s">
        <v>119</v>
      </c>
      <c r="D23" s="73"/>
      <c r="E23" s="73"/>
      <c r="F23" s="18"/>
      <c r="G23" s="19"/>
      <c r="H23" s="19"/>
      <c r="I23" s="18"/>
      <c r="J23" s="20"/>
      <c r="K23" s="21"/>
      <c r="L23" s="21"/>
      <c r="M23" s="22"/>
      <c r="N23" s="23"/>
      <c r="O23" s="23"/>
      <c r="P23" s="24"/>
      <c r="Q23" s="23"/>
      <c r="R23" s="23"/>
      <c r="S23" s="25"/>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6"/>
      <c r="BB23" s="27"/>
      <c r="BC23" s="28"/>
      <c r="IE23" s="30">
        <v>1.02</v>
      </c>
      <c r="IF23" s="30" t="s">
        <v>40</v>
      </c>
      <c r="IG23" s="30" t="s">
        <v>41</v>
      </c>
      <c r="IH23" s="30">
        <v>213</v>
      </c>
      <c r="II23" s="30" t="s">
        <v>37</v>
      </c>
    </row>
    <row r="24" spans="1:243" s="29" customFormat="1" ht="15">
      <c r="A24" s="62">
        <v>7.01</v>
      </c>
      <c r="B24" s="59" t="s">
        <v>61</v>
      </c>
      <c r="C24" s="17" t="s">
        <v>120</v>
      </c>
      <c r="D24" s="75">
        <v>1</v>
      </c>
      <c r="E24" s="62" t="s">
        <v>177</v>
      </c>
      <c r="F24" s="58">
        <v>100</v>
      </c>
      <c r="G24" s="31"/>
      <c r="H24" s="31"/>
      <c r="I24" s="18" t="s">
        <v>38</v>
      </c>
      <c r="J24" s="20">
        <f t="shared" si="0"/>
        <v>1</v>
      </c>
      <c r="K24" s="21" t="s">
        <v>48</v>
      </c>
      <c r="L24" s="21" t="s">
        <v>7</v>
      </c>
      <c r="M24" s="57"/>
      <c r="N24" s="32"/>
      <c r="O24" s="32"/>
      <c r="P24" s="33"/>
      <c r="Q24" s="32"/>
      <c r="R24" s="32"/>
      <c r="S24" s="34"/>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55">
        <f t="shared" si="1"/>
        <v>0</v>
      </c>
      <c r="BB24" s="55">
        <f t="shared" si="2"/>
        <v>0</v>
      </c>
      <c r="BC24" s="28" t="str">
        <f t="shared" si="3"/>
        <v>INR Zero Only</v>
      </c>
      <c r="IE24" s="30">
        <v>1.02</v>
      </c>
      <c r="IF24" s="30" t="s">
        <v>40</v>
      </c>
      <c r="IG24" s="30" t="s">
        <v>41</v>
      </c>
      <c r="IH24" s="30">
        <v>213</v>
      </c>
      <c r="II24" s="30" t="s">
        <v>37</v>
      </c>
    </row>
    <row r="25" spans="1:243" s="29" customFormat="1" ht="60">
      <c r="A25" s="62">
        <v>8</v>
      </c>
      <c r="B25" s="61" t="s">
        <v>88</v>
      </c>
      <c r="C25" s="17" t="s">
        <v>121</v>
      </c>
      <c r="D25" s="73"/>
      <c r="E25" s="73"/>
      <c r="F25" s="18"/>
      <c r="G25" s="19"/>
      <c r="H25" s="19"/>
      <c r="I25" s="18"/>
      <c r="J25" s="20"/>
      <c r="K25" s="21"/>
      <c r="L25" s="21"/>
      <c r="M25" s="22"/>
      <c r="N25" s="23"/>
      <c r="O25" s="23"/>
      <c r="P25" s="24"/>
      <c r="Q25" s="23"/>
      <c r="R25" s="23"/>
      <c r="S25" s="25"/>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6"/>
      <c r="BB25" s="27"/>
      <c r="BC25" s="28"/>
      <c r="IE25" s="30">
        <v>2</v>
      </c>
      <c r="IF25" s="30" t="s">
        <v>34</v>
      </c>
      <c r="IG25" s="30" t="s">
        <v>42</v>
      </c>
      <c r="IH25" s="30">
        <v>10</v>
      </c>
      <c r="II25" s="30" t="s">
        <v>37</v>
      </c>
    </row>
    <row r="26" spans="1:243" s="29" customFormat="1" ht="15">
      <c r="A26" s="62">
        <v>8.01</v>
      </c>
      <c r="B26" s="60" t="s">
        <v>62</v>
      </c>
      <c r="C26" s="17" t="s">
        <v>122</v>
      </c>
      <c r="D26" s="62">
        <v>1</v>
      </c>
      <c r="E26" s="62" t="s">
        <v>177</v>
      </c>
      <c r="F26" s="58">
        <v>10</v>
      </c>
      <c r="G26" s="31"/>
      <c r="H26" s="31"/>
      <c r="I26" s="18" t="s">
        <v>38</v>
      </c>
      <c r="J26" s="20">
        <f t="shared" si="0"/>
        <v>1</v>
      </c>
      <c r="K26" s="21" t="s">
        <v>48</v>
      </c>
      <c r="L26" s="21" t="s">
        <v>7</v>
      </c>
      <c r="M26" s="57"/>
      <c r="N26" s="32"/>
      <c r="O26" s="32"/>
      <c r="P26" s="33"/>
      <c r="Q26" s="32"/>
      <c r="R26" s="32"/>
      <c r="S26" s="34"/>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55">
        <f t="shared" si="1"/>
        <v>0</v>
      </c>
      <c r="BB26" s="55">
        <f t="shared" si="2"/>
        <v>0</v>
      </c>
      <c r="BC26" s="28" t="str">
        <f t="shared" si="3"/>
        <v>INR Zero Only</v>
      </c>
      <c r="IE26" s="30">
        <v>3</v>
      </c>
      <c r="IF26" s="30" t="s">
        <v>43</v>
      </c>
      <c r="IG26" s="30" t="s">
        <v>44</v>
      </c>
      <c r="IH26" s="30">
        <v>10</v>
      </c>
      <c r="II26" s="30" t="s">
        <v>37</v>
      </c>
    </row>
    <row r="27" spans="1:243" s="29" customFormat="1" ht="60">
      <c r="A27" s="62">
        <v>9</v>
      </c>
      <c r="B27" s="60" t="s">
        <v>89</v>
      </c>
      <c r="C27" s="17" t="s">
        <v>123</v>
      </c>
      <c r="D27" s="73"/>
      <c r="E27" s="73"/>
      <c r="F27" s="18"/>
      <c r="G27" s="19"/>
      <c r="H27" s="19"/>
      <c r="I27" s="18"/>
      <c r="J27" s="20"/>
      <c r="K27" s="21"/>
      <c r="L27" s="21"/>
      <c r="M27" s="22"/>
      <c r="N27" s="23"/>
      <c r="O27" s="23"/>
      <c r="P27" s="24"/>
      <c r="Q27" s="23"/>
      <c r="R27" s="23"/>
      <c r="S27" s="25"/>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6"/>
      <c r="BB27" s="27"/>
      <c r="BC27" s="28"/>
      <c r="IE27" s="30">
        <v>1.01</v>
      </c>
      <c r="IF27" s="30" t="s">
        <v>39</v>
      </c>
      <c r="IG27" s="30" t="s">
        <v>35</v>
      </c>
      <c r="IH27" s="30">
        <v>123.223</v>
      </c>
      <c r="II27" s="30" t="s">
        <v>37</v>
      </c>
    </row>
    <row r="28" spans="1:243" s="29" customFormat="1" ht="15">
      <c r="A28" s="62">
        <v>9.01</v>
      </c>
      <c r="B28" s="60" t="s">
        <v>62</v>
      </c>
      <c r="C28" s="17" t="s">
        <v>124</v>
      </c>
      <c r="D28" s="62">
        <v>1</v>
      </c>
      <c r="E28" s="62" t="s">
        <v>177</v>
      </c>
      <c r="F28" s="58">
        <v>10</v>
      </c>
      <c r="G28" s="31"/>
      <c r="H28" s="31"/>
      <c r="I28" s="18" t="s">
        <v>38</v>
      </c>
      <c r="J28" s="20">
        <f t="shared" si="0"/>
        <v>1</v>
      </c>
      <c r="K28" s="21" t="s">
        <v>48</v>
      </c>
      <c r="L28" s="21" t="s">
        <v>7</v>
      </c>
      <c r="M28" s="57"/>
      <c r="N28" s="32"/>
      <c r="O28" s="32"/>
      <c r="P28" s="33"/>
      <c r="Q28" s="32"/>
      <c r="R28" s="32"/>
      <c r="S28" s="34"/>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6"/>
      <c r="AV28" s="35"/>
      <c r="AW28" s="35"/>
      <c r="AX28" s="35"/>
      <c r="AY28" s="35"/>
      <c r="AZ28" s="35"/>
      <c r="BA28" s="55">
        <f t="shared" si="1"/>
        <v>0</v>
      </c>
      <c r="BB28" s="55">
        <f t="shared" si="2"/>
        <v>0</v>
      </c>
      <c r="BC28" s="28" t="str">
        <f t="shared" si="3"/>
        <v>INR Zero Only</v>
      </c>
      <c r="IE28" s="30">
        <v>1.02</v>
      </c>
      <c r="IF28" s="30" t="s">
        <v>40</v>
      </c>
      <c r="IG28" s="30" t="s">
        <v>41</v>
      </c>
      <c r="IH28" s="30">
        <v>213</v>
      </c>
      <c r="II28" s="30" t="s">
        <v>37</v>
      </c>
    </row>
    <row r="29" spans="1:243" s="29" customFormat="1" ht="105">
      <c r="A29" s="62">
        <v>10</v>
      </c>
      <c r="B29" s="59" t="s">
        <v>90</v>
      </c>
      <c r="C29" s="17" t="s">
        <v>125</v>
      </c>
      <c r="D29" s="73"/>
      <c r="E29" s="73"/>
      <c r="F29" s="18"/>
      <c r="G29" s="19"/>
      <c r="H29" s="19"/>
      <c r="I29" s="18"/>
      <c r="J29" s="20"/>
      <c r="K29" s="21"/>
      <c r="L29" s="21"/>
      <c r="M29" s="22"/>
      <c r="N29" s="23"/>
      <c r="O29" s="23"/>
      <c r="P29" s="24"/>
      <c r="Q29" s="23"/>
      <c r="R29" s="23"/>
      <c r="S29" s="25"/>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6"/>
      <c r="BB29" s="27"/>
      <c r="BC29" s="28"/>
      <c r="IE29" s="30">
        <v>2</v>
      </c>
      <c r="IF29" s="30" t="s">
        <v>34</v>
      </c>
      <c r="IG29" s="30" t="s">
        <v>42</v>
      </c>
      <c r="IH29" s="30">
        <v>10</v>
      </c>
      <c r="II29" s="30" t="s">
        <v>37</v>
      </c>
    </row>
    <row r="30" spans="1:243" s="29" customFormat="1" ht="15">
      <c r="A30" s="62">
        <v>10.01</v>
      </c>
      <c r="B30" s="59" t="s">
        <v>63</v>
      </c>
      <c r="C30" s="17" t="s">
        <v>126</v>
      </c>
      <c r="D30" s="75">
        <v>75</v>
      </c>
      <c r="E30" s="76" t="s">
        <v>178</v>
      </c>
      <c r="F30" s="58">
        <v>10</v>
      </c>
      <c r="G30" s="31"/>
      <c r="H30" s="31"/>
      <c r="I30" s="18" t="s">
        <v>38</v>
      </c>
      <c r="J30" s="20">
        <f t="shared" si="0"/>
        <v>1</v>
      </c>
      <c r="K30" s="21" t="s">
        <v>48</v>
      </c>
      <c r="L30" s="21" t="s">
        <v>7</v>
      </c>
      <c r="M30" s="57"/>
      <c r="N30" s="32"/>
      <c r="O30" s="32"/>
      <c r="P30" s="33"/>
      <c r="Q30" s="32"/>
      <c r="R30" s="32"/>
      <c r="S30" s="34"/>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55">
        <f t="shared" si="1"/>
        <v>0</v>
      </c>
      <c r="BB30" s="55">
        <f t="shared" si="2"/>
        <v>0</v>
      </c>
      <c r="BC30" s="28" t="str">
        <f t="shared" si="3"/>
        <v>INR Zero Only</v>
      </c>
      <c r="IE30" s="30">
        <v>3</v>
      </c>
      <c r="IF30" s="30" t="s">
        <v>43</v>
      </c>
      <c r="IG30" s="30" t="s">
        <v>44</v>
      </c>
      <c r="IH30" s="30">
        <v>10</v>
      </c>
      <c r="II30" s="30" t="s">
        <v>37</v>
      </c>
    </row>
    <row r="31" spans="1:243" s="29" customFormat="1" ht="15">
      <c r="A31" s="62">
        <v>10.02</v>
      </c>
      <c r="B31" s="59" t="s">
        <v>64</v>
      </c>
      <c r="C31" s="17" t="s">
        <v>127</v>
      </c>
      <c r="D31" s="75">
        <v>70</v>
      </c>
      <c r="E31" s="76" t="s">
        <v>178</v>
      </c>
      <c r="F31" s="58">
        <v>10</v>
      </c>
      <c r="G31" s="31"/>
      <c r="H31" s="31"/>
      <c r="I31" s="18" t="s">
        <v>38</v>
      </c>
      <c r="J31" s="20">
        <f t="shared" si="0"/>
        <v>1</v>
      </c>
      <c r="K31" s="21" t="s">
        <v>48</v>
      </c>
      <c r="L31" s="21" t="s">
        <v>7</v>
      </c>
      <c r="M31" s="57"/>
      <c r="N31" s="32"/>
      <c r="O31" s="32"/>
      <c r="P31" s="33"/>
      <c r="Q31" s="32"/>
      <c r="R31" s="32"/>
      <c r="S31" s="34"/>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55">
        <f t="shared" si="1"/>
        <v>0</v>
      </c>
      <c r="BB31" s="55">
        <f t="shared" si="2"/>
        <v>0</v>
      </c>
      <c r="BC31" s="28" t="str">
        <f t="shared" si="3"/>
        <v>INR Zero Only</v>
      </c>
      <c r="IE31" s="30">
        <v>1.01</v>
      </c>
      <c r="IF31" s="30" t="s">
        <v>39</v>
      </c>
      <c r="IG31" s="30" t="s">
        <v>35</v>
      </c>
      <c r="IH31" s="30">
        <v>123.223</v>
      </c>
      <c r="II31" s="30" t="s">
        <v>37</v>
      </c>
    </row>
    <row r="32" spans="1:243" s="29" customFormat="1" ht="75">
      <c r="A32" s="62">
        <v>11</v>
      </c>
      <c r="B32" s="63" t="s">
        <v>91</v>
      </c>
      <c r="C32" s="17" t="s">
        <v>128</v>
      </c>
      <c r="D32" s="73"/>
      <c r="E32" s="73"/>
      <c r="F32" s="18"/>
      <c r="G32" s="19"/>
      <c r="H32" s="19"/>
      <c r="I32" s="18"/>
      <c r="J32" s="20"/>
      <c r="K32" s="21"/>
      <c r="L32" s="21"/>
      <c r="M32" s="22"/>
      <c r="N32" s="23"/>
      <c r="O32" s="23"/>
      <c r="P32" s="24"/>
      <c r="Q32" s="23"/>
      <c r="R32" s="23"/>
      <c r="S32" s="25"/>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26"/>
      <c r="BB32" s="27"/>
      <c r="BC32" s="28"/>
      <c r="IE32" s="30">
        <v>1.02</v>
      </c>
      <c r="IF32" s="30" t="s">
        <v>40</v>
      </c>
      <c r="IG32" s="30" t="s">
        <v>41</v>
      </c>
      <c r="IH32" s="30">
        <v>213</v>
      </c>
      <c r="II32" s="30" t="s">
        <v>37</v>
      </c>
    </row>
    <row r="33" spans="1:243" s="29" customFormat="1" ht="15">
      <c r="A33" s="62">
        <v>11.01</v>
      </c>
      <c r="B33" s="63" t="s">
        <v>65</v>
      </c>
      <c r="C33" s="17" t="s">
        <v>129</v>
      </c>
      <c r="D33" s="64">
        <v>50</v>
      </c>
      <c r="E33" s="65" t="s">
        <v>179</v>
      </c>
      <c r="F33" s="58">
        <v>100</v>
      </c>
      <c r="G33" s="31"/>
      <c r="H33" s="31"/>
      <c r="I33" s="18" t="s">
        <v>38</v>
      </c>
      <c r="J33" s="20">
        <f t="shared" si="0"/>
        <v>1</v>
      </c>
      <c r="K33" s="21" t="s">
        <v>48</v>
      </c>
      <c r="L33" s="21" t="s">
        <v>7</v>
      </c>
      <c r="M33" s="57"/>
      <c r="N33" s="32"/>
      <c r="O33" s="32"/>
      <c r="P33" s="33"/>
      <c r="Q33" s="32"/>
      <c r="R33" s="32"/>
      <c r="S33" s="34"/>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55">
        <f t="shared" si="1"/>
        <v>0</v>
      </c>
      <c r="BB33" s="55">
        <f t="shared" si="2"/>
        <v>0</v>
      </c>
      <c r="BC33" s="28" t="str">
        <f t="shared" si="3"/>
        <v>INR Zero Only</v>
      </c>
      <c r="IE33" s="30">
        <v>1.02</v>
      </c>
      <c r="IF33" s="30" t="s">
        <v>40</v>
      </c>
      <c r="IG33" s="30" t="s">
        <v>41</v>
      </c>
      <c r="IH33" s="30">
        <v>213</v>
      </c>
      <c r="II33" s="30" t="s">
        <v>37</v>
      </c>
    </row>
    <row r="34" spans="1:243" s="29" customFormat="1" ht="150">
      <c r="A34" s="62">
        <v>12</v>
      </c>
      <c r="B34" s="59" t="s">
        <v>92</v>
      </c>
      <c r="C34" s="17" t="s">
        <v>130</v>
      </c>
      <c r="D34" s="75">
        <v>55</v>
      </c>
      <c r="E34" s="76" t="s">
        <v>178</v>
      </c>
      <c r="F34" s="58">
        <v>10</v>
      </c>
      <c r="G34" s="31"/>
      <c r="H34" s="31"/>
      <c r="I34" s="18" t="s">
        <v>38</v>
      </c>
      <c r="J34" s="20">
        <f t="shared" si="0"/>
        <v>1</v>
      </c>
      <c r="K34" s="21" t="s">
        <v>48</v>
      </c>
      <c r="L34" s="21" t="s">
        <v>7</v>
      </c>
      <c r="M34" s="57"/>
      <c r="N34" s="32"/>
      <c r="O34" s="32"/>
      <c r="P34" s="33"/>
      <c r="Q34" s="32"/>
      <c r="R34" s="32"/>
      <c r="S34" s="34"/>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55">
        <f t="shared" si="1"/>
        <v>0</v>
      </c>
      <c r="BB34" s="55">
        <f t="shared" si="2"/>
        <v>0</v>
      </c>
      <c r="BC34" s="28" t="str">
        <f t="shared" si="3"/>
        <v>INR Zero Only</v>
      </c>
      <c r="IE34" s="30">
        <v>2</v>
      </c>
      <c r="IF34" s="30" t="s">
        <v>34</v>
      </c>
      <c r="IG34" s="30" t="s">
        <v>42</v>
      </c>
      <c r="IH34" s="30">
        <v>10</v>
      </c>
      <c r="II34" s="30" t="s">
        <v>37</v>
      </c>
    </row>
    <row r="35" spans="1:243" s="29" customFormat="1" ht="120">
      <c r="A35" s="62">
        <v>13</v>
      </c>
      <c r="B35" s="79" t="s">
        <v>93</v>
      </c>
      <c r="C35" s="17" t="s">
        <v>131</v>
      </c>
      <c r="D35" s="73"/>
      <c r="E35" s="73"/>
      <c r="F35" s="18"/>
      <c r="G35" s="19"/>
      <c r="H35" s="19"/>
      <c r="I35" s="18"/>
      <c r="J35" s="20"/>
      <c r="K35" s="21"/>
      <c r="L35" s="21"/>
      <c r="M35" s="22"/>
      <c r="N35" s="23"/>
      <c r="O35" s="23"/>
      <c r="P35" s="24"/>
      <c r="Q35" s="23"/>
      <c r="R35" s="23"/>
      <c r="S35" s="25"/>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6"/>
      <c r="BB35" s="27"/>
      <c r="BC35" s="28"/>
      <c r="IE35" s="30">
        <v>3</v>
      </c>
      <c r="IF35" s="30" t="s">
        <v>43</v>
      </c>
      <c r="IG35" s="30" t="s">
        <v>44</v>
      </c>
      <c r="IH35" s="30">
        <v>10</v>
      </c>
      <c r="II35" s="30" t="s">
        <v>37</v>
      </c>
    </row>
    <row r="36" spans="1:243" s="29" customFormat="1" ht="15">
      <c r="A36" s="62">
        <v>13.01</v>
      </c>
      <c r="B36" s="59" t="s">
        <v>66</v>
      </c>
      <c r="C36" s="17" t="s">
        <v>132</v>
      </c>
      <c r="D36" s="75">
        <v>125</v>
      </c>
      <c r="E36" s="76" t="s">
        <v>178</v>
      </c>
      <c r="F36" s="58">
        <v>10</v>
      </c>
      <c r="G36" s="31"/>
      <c r="H36" s="31"/>
      <c r="I36" s="18" t="s">
        <v>38</v>
      </c>
      <c r="J36" s="20">
        <f t="shared" si="0"/>
        <v>1</v>
      </c>
      <c r="K36" s="21" t="s">
        <v>48</v>
      </c>
      <c r="L36" s="21" t="s">
        <v>7</v>
      </c>
      <c r="M36" s="57"/>
      <c r="N36" s="32"/>
      <c r="O36" s="32"/>
      <c r="P36" s="33"/>
      <c r="Q36" s="32"/>
      <c r="R36" s="32"/>
      <c r="S36" s="34"/>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55">
        <f t="shared" si="1"/>
        <v>0</v>
      </c>
      <c r="BB36" s="55">
        <f t="shared" si="2"/>
        <v>0</v>
      </c>
      <c r="BC36" s="28" t="str">
        <f t="shared" si="3"/>
        <v>INR Zero Only</v>
      </c>
      <c r="IE36" s="30">
        <v>1.01</v>
      </c>
      <c r="IF36" s="30" t="s">
        <v>39</v>
      </c>
      <c r="IG36" s="30" t="s">
        <v>35</v>
      </c>
      <c r="IH36" s="30">
        <v>123.223</v>
      </c>
      <c r="II36" s="30" t="s">
        <v>37</v>
      </c>
    </row>
    <row r="37" spans="1:243" s="29" customFormat="1" ht="120">
      <c r="A37" s="62">
        <v>14</v>
      </c>
      <c r="B37" s="79" t="s">
        <v>94</v>
      </c>
      <c r="C37" s="17" t="s">
        <v>133</v>
      </c>
      <c r="D37" s="73"/>
      <c r="E37" s="73"/>
      <c r="F37" s="18"/>
      <c r="G37" s="19"/>
      <c r="H37" s="19"/>
      <c r="I37" s="18"/>
      <c r="J37" s="20"/>
      <c r="K37" s="21"/>
      <c r="L37" s="21"/>
      <c r="M37" s="22"/>
      <c r="N37" s="23"/>
      <c r="O37" s="23"/>
      <c r="P37" s="24"/>
      <c r="Q37" s="23"/>
      <c r="R37" s="23"/>
      <c r="S37" s="25"/>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26"/>
      <c r="BB37" s="27"/>
      <c r="BC37" s="28"/>
      <c r="IE37" s="30">
        <v>1.02</v>
      </c>
      <c r="IF37" s="30" t="s">
        <v>40</v>
      </c>
      <c r="IG37" s="30" t="s">
        <v>41</v>
      </c>
      <c r="IH37" s="30">
        <v>213</v>
      </c>
      <c r="II37" s="30" t="s">
        <v>37</v>
      </c>
    </row>
    <row r="38" spans="1:243" s="29" customFormat="1" ht="15">
      <c r="A38" s="62">
        <v>14.01</v>
      </c>
      <c r="B38" s="59" t="s">
        <v>66</v>
      </c>
      <c r="C38" s="17" t="s">
        <v>134</v>
      </c>
      <c r="D38" s="75">
        <v>125</v>
      </c>
      <c r="E38" s="76" t="s">
        <v>178</v>
      </c>
      <c r="F38" s="58">
        <v>10</v>
      </c>
      <c r="G38" s="31"/>
      <c r="H38" s="31"/>
      <c r="I38" s="18" t="s">
        <v>38</v>
      </c>
      <c r="J38" s="20">
        <f t="shared" si="0"/>
        <v>1</v>
      </c>
      <c r="K38" s="21" t="s">
        <v>48</v>
      </c>
      <c r="L38" s="21" t="s">
        <v>7</v>
      </c>
      <c r="M38" s="57"/>
      <c r="N38" s="32"/>
      <c r="O38" s="32"/>
      <c r="P38" s="33"/>
      <c r="Q38" s="32"/>
      <c r="R38" s="32"/>
      <c r="S38" s="34"/>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55">
        <f t="shared" si="1"/>
        <v>0</v>
      </c>
      <c r="BB38" s="55">
        <f t="shared" si="2"/>
        <v>0</v>
      </c>
      <c r="BC38" s="28" t="str">
        <f t="shared" si="3"/>
        <v>INR Zero Only</v>
      </c>
      <c r="IE38" s="30">
        <v>2</v>
      </c>
      <c r="IF38" s="30" t="s">
        <v>34</v>
      </c>
      <c r="IG38" s="30" t="s">
        <v>42</v>
      </c>
      <c r="IH38" s="30">
        <v>10</v>
      </c>
      <c r="II38" s="30" t="s">
        <v>37</v>
      </c>
    </row>
    <row r="39" spans="1:243" s="29" customFormat="1" ht="45">
      <c r="A39" s="62">
        <v>15</v>
      </c>
      <c r="B39" s="59" t="s">
        <v>95</v>
      </c>
      <c r="C39" s="17" t="s">
        <v>135</v>
      </c>
      <c r="D39" s="75">
        <v>3</v>
      </c>
      <c r="E39" s="76" t="s">
        <v>178</v>
      </c>
      <c r="F39" s="58">
        <v>10</v>
      </c>
      <c r="G39" s="31"/>
      <c r="H39" s="31"/>
      <c r="I39" s="18" t="s">
        <v>38</v>
      </c>
      <c r="J39" s="20">
        <f t="shared" si="0"/>
        <v>1</v>
      </c>
      <c r="K39" s="21" t="s">
        <v>48</v>
      </c>
      <c r="L39" s="21" t="s">
        <v>7</v>
      </c>
      <c r="M39" s="57"/>
      <c r="N39" s="32"/>
      <c r="O39" s="32"/>
      <c r="P39" s="33"/>
      <c r="Q39" s="32"/>
      <c r="R39" s="32"/>
      <c r="S39" s="34"/>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55">
        <f t="shared" si="1"/>
        <v>0</v>
      </c>
      <c r="BB39" s="55">
        <f t="shared" si="2"/>
        <v>0</v>
      </c>
      <c r="BC39" s="28" t="str">
        <f t="shared" si="3"/>
        <v>INR Zero Only</v>
      </c>
      <c r="IE39" s="30">
        <v>3</v>
      </c>
      <c r="IF39" s="30" t="s">
        <v>43</v>
      </c>
      <c r="IG39" s="30" t="s">
        <v>44</v>
      </c>
      <c r="IH39" s="30">
        <v>10</v>
      </c>
      <c r="II39" s="30" t="s">
        <v>37</v>
      </c>
    </row>
    <row r="40" spans="1:243" s="29" customFormat="1" ht="60">
      <c r="A40" s="62">
        <v>16</v>
      </c>
      <c r="B40" s="59" t="s">
        <v>96</v>
      </c>
      <c r="C40" s="17" t="s">
        <v>136</v>
      </c>
      <c r="D40" s="75">
        <v>4</v>
      </c>
      <c r="E40" s="76" t="s">
        <v>178</v>
      </c>
      <c r="F40" s="58">
        <v>10</v>
      </c>
      <c r="G40" s="31"/>
      <c r="H40" s="31"/>
      <c r="I40" s="18" t="s">
        <v>38</v>
      </c>
      <c r="J40" s="20">
        <f t="shared" si="0"/>
        <v>1</v>
      </c>
      <c r="K40" s="21" t="s">
        <v>48</v>
      </c>
      <c r="L40" s="21" t="s">
        <v>7</v>
      </c>
      <c r="M40" s="57"/>
      <c r="N40" s="32"/>
      <c r="O40" s="32"/>
      <c r="P40" s="33"/>
      <c r="Q40" s="32"/>
      <c r="R40" s="32"/>
      <c r="S40" s="34"/>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55">
        <f t="shared" si="1"/>
        <v>0</v>
      </c>
      <c r="BB40" s="55">
        <f t="shared" si="2"/>
        <v>0</v>
      </c>
      <c r="BC40" s="28" t="str">
        <f t="shared" si="3"/>
        <v>INR Zero Only</v>
      </c>
      <c r="IE40" s="30">
        <v>1.01</v>
      </c>
      <c r="IF40" s="30" t="s">
        <v>39</v>
      </c>
      <c r="IG40" s="30" t="s">
        <v>35</v>
      </c>
      <c r="IH40" s="30">
        <v>123.223</v>
      </c>
      <c r="II40" s="30" t="s">
        <v>37</v>
      </c>
    </row>
    <row r="41" spans="1:243" s="29" customFormat="1" ht="60">
      <c r="A41" s="62">
        <v>17</v>
      </c>
      <c r="B41" s="59" t="s">
        <v>97</v>
      </c>
      <c r="C41" s="17" t="s">
        <v>137</v>
      </c>
      <c r="D41" s="75">
        <v>2</v>
      </c>
      <c r="E41" s="76" t="s">
        <v>178</v>
      </c>
      <c r="F41" s="58">
        <v>10</v>
      </c>
      <c r="G41" s="31"/>
      <c r="H41" s="31"/>
      <c r="I41" s="18" t="s">
        <v>38</v>
      </c>
      <c r="J41" s="20">
        <f t="shared" si="0"/>
        <v>1</v>
      </c>
      <c r="K41" s="21" t="s">
        <v>48</v>
      </c>
      <c r="L41" s="21" t="s">
        <v>7</v>
      </c>
      <c r="M41" s="57"/>
      <c r="N41" s="32"/>
      <c r="O41" s="32"/>
      <c r="P41" s="33"/>
      <c r="Q41" s="32"/>
      <c r="R41" s="32"/>
      <c r="S41" s="34"/>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55">
        <f t="shared" si="1"/>
        <v>0</v>
      </c>
      <c r="BB41" s="55">
        <f t="shared" si="2"/>
        <v>0</v>
      </c>
      <c r="BC41" s="28" t="str">
        <f t="shared" si="3"/>
        <v>INR Zero Only</v>
      </c>
      <c r="IE41" s="30">
        <v>1.02</v>
      </c>
      <c r="IF41" s="30" t="s">
        <v>40</v>
      </c>
      <c r="IG41" s="30" t="s">
        <v>41</v>
      </c>
      <c r="IH41" s="30">
        <v>213</v>
      </c>
      <c r="II41" s="30" t="s">
        <v>37</v>
      </c>
    </row>
    <row r="42" spans="1:243" s="29" customFormat="1" ht="135">
      <c r="A42" s="62">
        <v>18</v>
      </c>
      <c r="B42" s="59" t="s">
        <v>98</v>
      </c>
      <c r="C42" s="17" t="s">
        <v>138</v>
      </c>
      <c r="D42" s="73"/>
      <c r="E42" s="73"/>
      <c r="F42" s="18"/>
      <c r="G42" s="19"/>
      <c r="H42" s="19"/>
      <c r="I42" s="18"/>
      <c r="J42" s="20"/>
      <c r="K42" s="21"/>
      <c r="L42" s="21"/>
      <c r="M42" s="22"/>
      <c r="N42" s="23"/>
      <c r="O42" s="23"/>
      <c r="P42" s="24"/>
      <c r="Q42" s="23"/>
      <c r="R42" s="23"/>
      <c r="S42" s="25"/>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26"/>
      <c r="BB42" s="27"/>
      <c r="BC42" s="28"/>
      <c r="IE42" s="30">
        <v>1.02</v>
      </c>
      <c r="IF42" s="30" t="s">
        <v>40</v>
      </c>
      <c r="IG42" s="30" t="s">
        <v>41</v>
      </c>
      <c r="IH42" s="30">
        <v>213</v>
      </c>
      <c r="II42" s="30" t="s">
        <v>37</v>
      </c>
    </row>
    <row r="43" spans="1:243" s="29" customFormat="1" ht="15">
      <c r="A43" s="62">
        <v>18.01</v>
      </c>
      <c r="B43" s="59" t="s">
        <v>67</v>
      </c>
      <c r="C43" s="17" t="s">
        <v>139</v>
      </c>
      <c r="D43" s="75">
        <v>9</v>
      </c>
      <c r="E43" s="76" t="s">
        <v>176</v>
      </c>
      <c r="F43" s="58">
        <v>10</v>
      </c>
      <c r="G43" s="31"/>
      <c r="H43" s="31"/>
      <c r="I43" s="18" t="s">
        <v>38</v>
      </c>
      <c r="J43" s="20">
        <f t="shared" si="0"/>
        <v>1</v>
      </c>
      <c r="K43" s="21" t="s">
        <v>48</v>
      </c>
      <c r="L43" s="21" t="s">
        <v>7</v>
      </c>
      <c r="M43" s="57"/>
      <c r="N43" s="32"/>
      <c r="O43" s="32"/>
      <c r="P43" s="33"/>
      <c r="Q43" s="32"/>
      <c r="R43" s="32"/>
      <c r="S43" s="34"/>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55">
        <f t="shared" si="1"/>
        <v>0</v>
      </c>
      <c r="BB43" s="55">
        <f t="shared" si="2"/>
        <v>0</v>
      </c>
      <c r="BC43" s="28" t="str">
        <f t="shared" si="3"/>
        <v>INR Zero Only</v>
      </c>
      <c r="IE43" s="30">
        <v>2</v>
      </c>
      <c r="IF43" s="30" t="s">
        <v>34</v>
      </c>
      <c r="IG43" s="30" t="s">
        <v>42</v>
      </c>
      <c r="IH43" s="30">
        <v>10</v>
      </c>
      <c r="II43" s="30" t="s">
        <v>37</v>
      </c>
    </row>
    <row r="44" spans="1:243" s="29" customFormat="1" ht="15">
      <c r="A44" s="62">
        <v>18.02</v>
      </c>
      <c r="B44" s="78" t="s">
        <v>68</v>
      </c>
      <c r="C44" s="17" t="s">
        <v>140</v>
      </c>
      <c r="D44" s="75">
        <v>8</v>
      </c>
      <c r="E44" s="76" t="s">
        <v>176</v>
      </c>
      <c r="F44" s="58">
        <v>10</v>
      </c>
      <c r="G44" s="31"/>
      <c r="H44" s="31"/>
      <c r="I44" s="18" t="s">
        <v>38</v>
      </c>
      <c r="J44" s="20">
        <f t="shared" si="0"/>
        <v>1</v>
      </c>
      <c r="K44" s="21" t="s">
        <v>48</v>
      </c>
      <c r="L44" s="21" t="s">
        <v>7</v>
      </c>
      <c r="M44" s="57"/>
      <c r="N44" s="32"/>
      <c r="O44" s="32"/>
      <c r="P44" s="33"/>
      <c r="Q44" s="32"/>
      <c r="R44" s="32"/>
      <c r="S44" s="34"/>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55">
        <f t="shared" si="1"/>
        <v>0</v>
      </c>
      <c r="BB44" s="55">
        <f t="shared" si="2"/>
        <v>0</v>
      </c>
      <c r="BC44" s="28" t="str">
        <f t="shared" si="3"/>
        <v>INR Zero Only</v>
      </c>
      <c r="IE44" s="30">
        <v>3</v>
      </c>
      <c r="IF44" s="30" t="s">
        <v>43</v>
      </c>
      <c r="IG44" s="30" t="s">
        <v>44</v>
      </c>
      <c r="IH44" s="30">
        <v>10</v>
      </c>
      <c r="II44" s="30" t="s">
        <v>37</v>
      </c>
    </row>
    <row r="45" spans="1:243" s="29" customFormat="1" ht="15">
      <c r="A45" s="62">
        <v>18.03</v>
      </c>
      <c r="B45" s="59" t="s">
        <v>69</v>
      </c>
      <c r="C45" s="17" t="s">
        <v>141</v>
      </c>
      <c r="D45" s="75">
        <v>2</v>
      </c>
      <c r="E45" s="76" t="s">
        <v>176</v>
      </c>
      <c r="F45" s="58">
        <v>10</v>
      </c>
      <c r="G45" s="31"/>
      <c r="H45" s="31"/>
      <c r="I45" s="18" t="s">
        <v>38</v>
      </c>
      <c r="J45" s="20">
        <f t="shared" si="0"/>
        <v>1</v>
      </c>
      <c r="K45" s="21" t="s">
        <v>48</v>
      </c>
      <c r="L45" s="21" t="s">
        <v>7</v>
      </c>
      <c r="M45" s="57"/>
      <c r="N45" s="32"/>
      <c r="O45" s="32"/>
      <c r="P45" s="33"/>
      <c r="Q45" s="32"/>
      <c r="R45" s="32"/>
      <c r="S45" s="34"/>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55">
        <f t="shared" si="1"/>
        <v>0</v>
      </c>
      <c r="BB45" s="55">
        <f t="shared" si="2"/>
        <v>0</v>
      </c>
      <c r="BC45" s="28" t="str">
        <f t="shared" si="3"/>
        <v>INR Zero Only</v>
      </c>
      <c r="IE45" s="30">
        <v>1.01</v>
      </c>
      <c r="IF45" s="30" t="s">
        <v>39</v>
      </c>
      <c r="IG45" s="30" t="s">
        <v>35</v>
      </c>
      <c r="IH45" s="30">
        <v>123.223</v>
      </c>
      <c r="II45" s="30" t="s">
        <v>37</v>
      </c>
    </row>
    <row r="46" spans="1:243" s="29" customFormat="1" ht="165">
      <c r="A46" s="62">
        <v>19</v>
      </c>
      <c r="B46" s="77" t="s">
        <v>99</v>
      </c>
      <c r="C46" s="17" t="s">
        <v>142</v>
      </c>
      <c r="D46" s="73"/>
      <c r="E46" s="73"/>
      <c r="F46" s="18"/>
      <c r="G46" s="19"/>
      <c r="H46" s="19"/>
      <c r="I46" s="18"/>
      <c r="J46" s="20"/>
      <c r="K46" s="21"/>
      <c r="L46" s="21"/>
      <c r="M46" s="22"/>
      <c r="N46" s="23"/>
      <c r="O46" s="23"/>
      <c r="P46" s="24"/>
      <c r="Q46" s="23"/>
      <c r="R46" s="23"/>
      <c r="S46" s="25"/>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26"/>
      <c r="BB46" s="27"/>
      <c r="BC46" s="28"/>
      <c r="IE46" s="30">
        <v>1.02</v>
      </c>
      <c r="IF46" s="30" t="s">
        <v>40</v>
      </c>
      <c r="IG46" s="30" t="s">
        <v>41</v>
      </c>
      <c r="IH46" s="30">
        <v>213</v>
      </c>
      <c r="II46" s="30" t="s">
        <v>37</v>
      </c>
    </row>
    <row r="47" spans="1:243" s="29" customFormat="1" ht="15">
      <c r="A47" s="62">
        <v>19.01</v>
      </c>
      <c r="B47" s="59" t="s">
        <v>67</v>
      </c>
      <c r="C47" s="17" t="s">
        <v>143</v>
      </c>
      <c r="D47" s="75">
        <v>9</v>
      </c>
      <c r="E47" s="76" t="s">
        <v>176</v>
      </c>
      <c r="F47" s="58">
        <v>10</v>
      </c>
      <c r="G47" s="31"/>
      <c r="H47" s="31"/>
      <c r="I47" s="18" t="s">
        <v>38</v>
      </c>
      <c r="J47" s="20">
        <f t="shared" si="0"/>
        <v>1</v>
      </c>
      <c r="K47" s="21" t="s">
        <v>48</v>
      </c>
      <c r="L47" s="21" t="s">
        <v>7</v>
      </c>
      <c r="M47" s="57"/>
      <c r="N47" s="32"/>
      <c r="O47" s="32"/>
      <c r="P47" s="33"/>
      <c r="Q47" s="32"/>
      <c r="R47" s="32"/>
      <c r="S47" s="34"/>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55">
        <f t="shared" si="1"/>
        <v>0</v>
      </c>
      <c r="BB47" s="55">
        <f t="shared" si="2"/>
        <v>0</v>
      </c>
      <c r="BC47" s="28" t="str">
        <f t="shared" si="3"/>
        <v>INR Zero Only</v>
      </c>
      <c r="IE47" s="30">
        <v>2</v>
      </c>
      <c r="IF47" s="30" t="s">
        <v>34</v>
      </c>
      <c r="IG47" s="30" t="s">
        <v>42</v>
      </c>
      <c r="IH47" s="30">
        <v>10</v>
      </c>
      <c r="II47" s="30" t="s">
        <v>37</v>
      </c>
    </row>
    <row r="48" spans="1:243" s="29" customFormat="1" ht="15">
      <c r="A48" s="62">
        <v>19.02</v>
      </c>
      <c r="B48" s="78" t="s">
        <v>68</v>
      </c>
      <c r="C48" s="17" t="s">
        <v>144</v>
      </c>
      <c r="D48" s="75">
        <v>8</v>
      </c>
      <c r="E48" s="76" t="s">
        <v>176</v>
      </c>
      <c r="F48" s="58">
        <v>10</v>
      </c>
      <c r="G48" s="31"/>
      <c r="H48" s="31"/>
      <c r="I48" s="18" t="s">
        <v>38</v>
      </c>
      <c r="J48" s="20">
        <f t="shared" si="0"/>
        <v>1</v>
      </c>
      <c r="K48" s="21" t="s">
        <v>48</v>
      </c>
      <c r="L48" s="21" t="s">
        <v>7</v>
      </c>
      <c r="M48" s="57"/>
      <c r="N48" s="32"/>
      <c r="O48" s="32"/>
      <c r="P48" s="33"/>
      <c r="Q48" s="32"/>
      <c r="R48" s="32"/>
      <c r="S48" s="34"/>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55">
        <f t="shared" si="1"/>
        <v>0</v>
      </c>
      <c r="BB48" s="55">
        <f t="shared" si="2"/>
        <v>0</v>
      </c>
      <c r="BC48" s="28" t="str">
        <f t="shared" si="3"/>
        <v>INR Zero Only</v>
      </c>
      <c r="IE48" s="30">
        <v>3</v>
      </c>
      <c r="IF48" s="30" t="s">
        <v>43</v>
      </c>
      <c r="IG48" s="30" t="s">
        <v>44</v>
      </c>
      <c r="IH48" s="30">
        <v>10</v>
      </c>
      <c r="II48" s="30" t="s">
        <v>37</v>
      </c>
    </row>
    <row r="49" spans="1:243" s="29" customFormat="1" ht="15">
      <c r="A49" s="62">
        <v>19.03</v>
      </c>
      <c r="B49" s="59" t="s">
        <v>69</v>
      </c>
      <c r="C49" s="17" t="s">
        <v>145</v>
      </c>
      <c r="D49" s="75">
        <v>2</v>
      </c>
      <c r="E49" s="76" t="s">
        <v>176</v>
      </c>
      <c r="F49" s="58">
        <v>10</v>
      </c>
      <c r="G49" s="31"/>
      <c r="H49" s="31"/>
      <c r="I49" s="18" t="s">
        <v>38</v>
      </c>
      <c r="J49" s="20">
        <f t="shared" si="0"/>
        <v>1</v>
      </c>
      <c r="K49" s="21" t="s">
        <v>48</v>
      </c>
      <c r="L49" s="21" t="s">
        <v>7</v>
      </c>
      <c r="M49" s="57"/>
      <c r="N49" s="32"/>
      <c r="O49" s="32"/>
      <c r="P49" s="33"/>
      <c r="Q49" s="32"/>
      <c r="R49" s="32"/>
      <c r="S49" s="34"/>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55">
        <f t="shared" si="1"/>
        <v>0</v>
      </c>
      <c r="BB49" s="55">
        <f t="shared" si="2"/>
        <v>0</v>
      </c>
      <c r="BC49" s="28" t="str">
        <f t="shared" si="3"/>
        <v>INR Zero Only</v>
      </c>
      <c r="IE49" s="30">
        <v>1.01</v>
      </c>
      <c r="IF49" s="30" t="s">
        <v>39</v>
      </c>
      <c r="IG49" s="30" t="s">
        <v>35</v>
      </c>
      <c r="IH49" s="30">
        <v>123.223</v>
      </c>
      <c r="II49" s="30" t="s">
        <v>37</v>
      </c>
    </row>
    <row r="50" spans="1:243" s="29" customFormat="1" ht="60">
      <c r="A50" s="62">
        <v>20</v>
      </c>
      <c r="B50" s="59" t="s">
        <v>100</v>
      </c>
      <c r="C50" s="17" t="s">
        <v>146</v>
      </c>
      <c r="D50" s="73"/>
      <c r="E50" s="73"/>
      <c r="F50" s="18"/>
      <c r="G50" s="19"/>
      <c r="H50" s="19"/>
      <c r="I50" s="18"/>
      <c r="J50" s="20"/>
      <c r="K50" s="21"/>
      <c r="L50" s="21"/>
      <c r="M50" s="22"/>
      <c r="N50" s="23"/>
      <c r="O50" s="23"/>
      <c r="P50" s="24"/>
      <c r="Q50" s="23"/>
      <c r="R50" s="23"/>
      <c r="S50" s="25"/>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26"/>
      <c r="BB50" s="27"/>
      <c r="BC50" s="28"/>
      <c r="IE50" s="30">
        <v>1.02</v>
      </c>
      <c r="IF50" s="30" t="s">
        <v>40</v>
      </c>
      <c r="IG50" s="30" t="s">
        <v>41</v>
      </c>
      <c r="IH50" s="30">
        <v>213</v>
      </c>
      <c r="II50" s="30" t="s">
        <v>37</v>
      </c>
    </row>
    <row r="51" spans="1:243" s="29" customFormat="1" ht="15">
      <c r="A51" s="62">
        <v>20.01</v>
      </c>
      <c r="B51" s="78" t="s">
        <v>67</v>
      </c>
      <c r="C51" s="17" t="s">
        <v>147</v>
      </c>
      <c r="D51" s="75">
        <v>1</v>
      </c>
      <c r="E51" s="76" t="s">
        <v>37</v>
      </c>
      <c r="F51" s="58">
        <v>100</v>
      </c>
      <c r="G51" s="31"/>
      <c r="H51" s="31"/>
      <c r="I51" s="18" t="s">
        <v>38</v>
      </c>
      <c r="J51" s="20">
        <f t="shared" si="0"/>
        <v>1</v>
      </c>
      <c r="K51" s="21" t="s">
        <v>48</v>
      </c>
      <c r="L51" s="21" t="s">
        <v>7</v>
      </c>
      <c r="M51" s="57"/>
      <c r="N51" s="32"/>
      <c r="O51" s="32"/>
      <c r="P51" s="33"/>
      <c r="Q51" s="32"/>
      <c r="R51" s="32"/>
      <c r="S51" s="34"/>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55">
        <f t="shared" si="1"/>
        <v>0</v>
      </c>
      <c r="BB51" s="55">
        <f t="shared" si="2"/>
        <v>0</v>
      </c>
      <c r="BC51" s="28" t="str">
        <f t="shared" si="3"/>
        <v>INR Zero Only</v>
      </c>
      <c r="IE51" s="30">
        <v>1.02</v>
      </c>
      <c r="IF51" s="30" t="s">
        <v>40</v>
      </c>
      <c r="IG51" s="30" t="s">
        <v>41</v>
      </c>
      <c r="IH51" s="30">
        <v>213</v>
      </c>
      <c r="II51" s="30" t="s">
        <v>37</v>
      </c>
    </row>
    <row r="52" spans="1:243" s="29" customFormat="1" ht="60">
      <c r="A52" s="62">
        <v>21</v>
      </c>
      <c r="B52" s="59" t="s">
        <v>101</v>
      </c>
      <c r="C52" s="17" t="s">
        <v>148</v>
      </c>
      <c r="D52" s="73"/>
      <c r="E52" s="73"/>
      <c r="F52" s="18"/>
      <c r="G52" s="19"/>
      <c r="H52" s="19"/>
      <c r="I52" s="18"/>
      <c r="J52" s="20"/>
      <c r="K52" s="21"/>
      <c r="L52" s="21"/>
      <c r="M52" s="22"/>
      <c r="N52" s="23"/>
      <c r="O52" s="23"/>
      <c r="P52" s="24"/>
      <c r="Q52" s="23"/>
      <c r="R52" s="23"/>
      <c r="S52" s="25"/>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26"/>
      <c r="BB52" s="27"/>
      <c r="BC52" s="28"/>
      <c r="IE52" s="30">
        <v>2</v>
      </c>
      <c r="IF52" s="30" t="s">
        <v>34</v>
      </c>
      <c r="IG52" s="30" t="s">
        <v>42</v>
      </c>
      <c r="IH52" s="30">
        <v>10</v>
      </c>
      <c r="II52" s="30" t="s">
        <v>37</v>
      </c>
    </row>
    <row r="53" spans="1:243" s="29" customFormat="1" ht="15">
      <c r="A53" s="62">
        <v>21.01</v>
      </c>
      <c r="B53" s="78" t="s">
        <v>70</v>
      </c>
      <c r="C53" s="17" t="s">
        <v>149</v>
      </c>
      <c r="D53" s="75">
        <v>1</v>
      </c>
      <c r="E53" s="76" t="s">
        <v>37</v>
      </c>
      <c r="F53" s="58">
        <v>10</v>
      </c>
      <c r="G53" s="31"/>
      <c r="H53" s="31"/>
      <c r="I53" s="18" t="s">
        <v>38</v>
      </c>
      <c r="J53" s="20">
        <f t="shared" si="0"/>
        <v>1</v>
      </c>
      <c r="K53" s="21" t="s">
        <v>48</v>
      </c>
      <c r="L53" s="21" t="s">
        <v>7</v>
      </c>
      <c r="M53" s="57"/>
      <c r="N53" s="32"/>
      <c r="O53" s="32"/>
      <c r="P53" s="33"/>
      <c r="Q53" s="32"/>
      <c r="R53" s="32"/>
      <c r="S53" s="34"/>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55">
        <f t="shared" si="1"/>
        <v>0</v>
      </c>
      <c r="BB53" s="55">
        <f t="shared" si="2"/>
        <v>0</v>
      </c>
      <c r="BC53" s="28" t="str">
        <f t="shared" si="3"/>
        <v>INR Zero Only</v>
      </c>
      <c r="IE53" s="30">
        <v>3</v>
      </c>
      <c r="IF53" s="30" t="s">
        <v>43</v>
      </c>
      <c r="IG53" s="30" t="s">
        <v>44</v>
      </c>
      <c r="IH53" s="30">
        <v>10</v>
      </c>
      <c r="II53" s="30" t="s">
        <v>37</v>
      </c>
    </row>
    <row r="54" spans="1:243" s="29" customFormat="1" ht="15">
      <c r="A54" s="62">
        <v>21.02</v>
      </c>
      <c r="B54" s="78" t="s">
        <v>71</v>
      </c>
      <c r="C54" s="17" t="s">
        <v>150</v>
      </c>
      <c r="D54" s="75">
        <v>1</v>
      </c>
      <c r="E54" s="76" t="s">
        <v>37</v>
      </c>
      <c r="F54" s="58">
        <v>10</v>
      </c>
      <c r="G54" s="31"/>
      <c r="H54" s="31"/>
      <c r="I54" s="18" t="s">
        <v>38</v>
      </c>
      <c r="J54" s="20">
        <f t="shared" si="0"/>
        <v>1</v>
      </c>
      <c r="K54" s="21" t="s">
        <v>48</v>
      </c>
      <c r="L54" s="21" t="s">
        <v>7</v>
      </c>
      <c r="M54" s="57"/>
      <c r="N54" s="32"/>
      <c r="O54" s="32"/>
      <c r="P54" s="33"/>
      <c r="Q54" s="32"/>
      <c r="R54" s="32"/>
      <c r="S54" s="34"/>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55">
        <f t="shared" si="1"/>
        <v>0</v>
      </c>
      <c r="BB54" s="55">
        <f t="shared" si="2"/>
        <v>0</v>
      </c>
      <c r="BC54" s="28" t="str">
        <f t="shared" si="3"/>
        <v>INR Zero Only</v>
      </c>
      <c r="IE54" s="30">
        <v>1.01</v>
      </c>
      <c r="IF54" s="30" t="s">
        <v>39</v>
      </c>
      <c r="IG54" s="30" t="s">
        <v>35</v>
      </c>
      <c r="IH54" s="30">
        <v>123.223</v>
      </c>
      <c r="II54" s="30" t="s">
        <v>37</v>
      </c>
    </row>
    <row r="55" spans="1:243" s="29" customFormat="1" ht="90">
      <c r="A55" s="62">
        <v>22</v>
      </c>
      <c r="B55" s="59" t="s">
        <v>102</v>
      </c>
      <c r="C55" s="17" t="s">
        <v>151</v>
      </c>
      <c r="D55" s="73"/>
      <c r="E55" s="73"/>
      <c r="F55" s="18"/>
      <c r="G55" s="19"/>
      <c r="H55" s="19"/>
      <c r="I55" s="18"/>
      <c r="J55" s="20"/>
      <c r="K55" s="21"/>
      <c r="L55" s="21"/>
      <c r="M55" s="22"/>
      <c r="N55" s="23"/>
      <c r="O55" s="23"/>
      <c r="P55" s="24"/>
      <c r="Q55" s="23"/>
      <c r="R55" s="23"/>
      <c r="S55" s="25"/>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26"/>
      <c r="BB55" s="27"/>
      <c r="BC55" s="28"/>
      <c r="IE55" s="30">
        <v>1.02</v>
      </c>
      <c r="IF55" s="30" t="s">
        <v>40</v>
      </c>
      <c r="IG55" s="30" t="s">
        <v>41</v>
      </c>
      <c r="IH55" s="30">
        <v>213</v>
      </c>
      <c r="II55" s="30" t="s">
        <v>37</v>
      </c>
    </row>
    <row r="56" spans="1:243" s="29" customFormat="1" ht="15">
      <c r="A56" s="62">
        <v>22.01</v>
      </c>
      <c r="B56" s="78" t="s">
        <v>67</v>
      </c>
      <c r="C56" s="17" t="s">
        <v>152</v>
      </c>
      <c r="D56" s="75">
        <v>2</v>
      </c>
      <c r="E56" s="76" t="s">
        <v>37</v>
      </c>
      <c r="F56" s="58">
        <v>10</v>
      </c>
      <c r="G56" s="31"/>
      <c r="H56" s="31"/>
      <c r="I56" s="18" t="s">
        <v>38</v>
      </c>
      <c r="J56" s="20">
        <f t="shared" si="0"/>
        <v>1</v>
      </c>
      <c r="K56" s="21" t="s">
        <v>48</v>
      </c>
      <c r="L56" s="21" t="s">
        <v>7</v>
      </c>
      <c r="M56" s="57"/>
      <c r="N56" s="32"/>
      <c r="O56" s="32"/>
      <c r="P56" s="33"/>
      <c r="Q56" s="32"/>
      <c r="R56" s="32"/>
      <c r="S56" s="34"/>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55">
        <f t="shared" si="1"/>
        <v>0</v>
      </c>
      <c r="BB56" s="55">
        <f t="shared" si="2"/>
        <v>0</v>
      </c>
      <c r="BC56" s="28" t="str">
        <f t="shared" si="3"/>
        <v>INR Zero Only</v>
      </c>
      <c r="IE56" s="30">
        <v>2</v>
      </c>
      <c r="IF56" s="30" t="s">
        <v>34</v>
      </c>
      <c r="IG56" s="30" t="s">
        <v>42</v>
      </c>
      <c r="IH56" s="30">
        <v>10</v>
      </c>
      <c r="II56" s="30" t="s">
        <v>37</v>
      </c>
    </row>
    <row r="57" spans="1:243" s="29" customFormat="1" ht="15">
      <c r="A57" s="62">
        <v>22.02</v>
      </c>
      <c r="B57" s="59" t="s">
        <v>68</v>
      </c>
      <c r="C57" s="17" t="s">
        <v>153</v>
      </c>
      <c r="D57" s="75">
        <v>1</v>
      </c>
      <c r="E57" s="76" t="s">
        <v>37</v>
      </c>
      <c r="F57" s="58">
        <v>10</v>
      </c>
      <c r="G57" s="31"/>
      <c r="H57" s="31"/>
      <c r="I57" s="18" t="s">
        <v>38</v>
      </c>
      <c r="J57" s="20">
        <f t="shared" si="0"/>
        <v>1</v>
      </c>
      <c r="K57" s="21" t="s">
        <v>48</v>
      </c>
      <c r="L57" s="21" t="s">
        <v>7</v>
      </c>
      <c r="M57" s="57"/>
      <c r="N57" s="32"/>
      <c r="O57" s="32"/>
      <c r="P57" s="33"/>
      <c r="Q57" s="32"/>
      <c r="R57" s="32"/>
      <c r="S57" s="34"/>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55">
        <f t="shared" si="1"/>
        <v>0</v>
      </c>
      <c r="BB57" s="55">
        <f t="shared" si="2"/>
        <v>0</v>
      </c>
      <c r="BC57" s="28" t="str">
        <f t="shared" si="3"/>
        <v>INR Zero Only</v>
      </c>
      <c r="IE57" s="30">
        <v>3</v>
      </c>
      <c r="IF57" s="30" t="s">
        <v>43</v>
      </c>
      <c r="IG57" s="30" t="s">
        <v>44</v>
      </c>
      <c r="IH57" s="30">
        <v>10</v>
      </c>
      <c r="II57" s="30" t="s">
        <v>37</v>
      </c>
    </row>
    <row r="58" spans="1:243" s="29" customFormat="1" ht="75">
      <c r="A58" s="62">
        <v>23</v>
      </c>
      <c r="B58" s="59" t="s">
        <v>103</v>
      </c>
      <c r="C58" s="17" t="s">
        <v>154</v>
      </c>
      <c r="D58" s="66">
        <v>3</v>
      </c>
      <c r="E58" s="67" t="s">
        <v>177</v>
      </c>
      <c r="F58" s="58">
        <v>10</v>
      </c>
      <c r="G58" s="31"/>
      <c r="H58" s="31"/>
      <c r="I58" s="18" t="s">
        <v>38</v>
      </c>
      <c r="J58" s="20">
        <f t="shared" si="0"/>
        <v>1</v>
      </c>
      <c r="K58" s="21" t="s">
        <v>48</v>
      </c>
      <c r="L58" s="21" t="s">
        <v>7</v>
      </c>
      <c r="M58" s="57"/>
      <c r="N58" s="32"/>
      <c r="O58" s="32"/>
      <c r="P58" s="33"/>
      <c r="Q58" s="32"/>
      <c r="R58" s="32"/>
      <c r="S58" s="34"/>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55">
        <f t="shared" si="1"/>
        <v>0</v>
      </c>
      <c r="BB58" s="55">
        <f t="shared" si="2"/>
        <v>0</v>
      </c>
      <c r="BC58" s="28" t="str">
        <f t="shared" si="3"/>
        <v>INR Zero Only</v>
      </c>
      <c r="IE58" s="30">
        <v>1.01</v>
      </c>
      <c r="IF58" s="30" t="s">
        <v>39</v>
      </c>
      <c r="IG58" s="30" t="s">
        <v>35</v>
      </c>
      <c r="IH58" s="30">
        <v>123.223</v>
      </c>
      <c r="II58" s="30" t="s">
        <v>37</v>
      </c>
    </row>
    <row r="59" spans="1:243" s="29" customFormat="1" ht="120">
      <c r="A59" s="62">
        <v>24</v>
      </c>
      <c r="B59" s="72" t="s">
        <v>104</v>
      </c>
      <c r="C59" s="17" t="s">
        <v>155</v>
      </c>
      <c r="D59" s="73"/>
      <c r="E59" s="73"/>
      <c r="F59" s="18"/>
      <c r="G59" s="19"/>
      <c r="H59" s="19"/>
      <c r="I59" s="18"/>
      <c r="J59" s="20"/>
      <c r="K59" s="21"/>
      <c r="L59" s="21"/>
      <c r="M59" s="22"/>
      <c r="N59" s="23"/>
      <c r="O59" s="23"/>
      <c r="P59" s="24"/>
      <c r="Q59" s="23"/>
      <c r="R59" s="23"/>
      <c r="S59" s="25"/>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26"/>
      <c r="BB59" s="27"/>
      <c r="BC59" s="28"/>
      <c r="IE59" s="30">
        <v>1.02</v>
      </c>
      <c r="IF59" s="30" t="s">
        <v>40</v>
      </c>
      <c r="IG59" s="30" t="s">
        <v>41</v>
      </c>
      <c r="IH59" s="30">
        <v>213</v>
      </c>
      <c r="II59" s="30" t="s">
        <v>37</v>
      </c>
    </row>
    <row r="60" spans="1:243" s="29" customFormat="1" ht="15">
      <c r="A60" s="62">
        <v>24.01</v>
      </c>
      <c r="B60" s="72" t="s">
        <v>72</v>
      </c>
      <c r="C60" s="17" t="s">
        <v>156</v>
      </c>
      <c r="D60" s="75">
        <v>10</v>
      </c>
      <c r="E60" s="76" t="s">
        <v>176</v>
      </c>
      <c r="F60" s="58">
        <v>100</v>
      </c>
      <c r="G60" s="31"/>
      <c r="H60" s="31"/>
      <c r="I60" s="18" t="s">
        <v>38</v>
      </c>
      <c r="J60" s="20">
        <f t="shared" si="0"/>
        <v>1</v>
      </c>
      <c r="K60" s="21" t="s">
        <v>48</v>
      </c>
      <c r="L60" s="21" t="s">
        <v>7</v>
      </c>
      <c r="M60" s="57"/>
      <c r="N60" s="32"/>
      <c r="O60" s="32"/>
      <c r="P60" s="33"/>
      <c r="Q60" s="32"/>
      <c r="R60" s="32"/>
      <c r="S60" s="34"/>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55">
        <f t="shared" si="1"/>
        <v>0</v>
      </c>
      <c r="BB60" s="55">
        <f t="shared" si="2"/>
        <v>0</v>
      </c>
      <c r="BC60" s="28" t="str">
        <f t="shared" si="3"/>
        <v>INR Zero Only</v>
      </c>
      <c r="IE60" s="30">
        <v>1.02</v>
      </c>
      <c r="IF60" s="30" t="s">
        <v>40</v>
      </c>
      <c r="IG60" s="30" t="s">
        <v>41</v>
      </c>
      <c r="IH60" s="30">
        <v>213</v>
      </c>
      <c r="II60" s="30" t="s">
        <v>37</v>
      </c>
    </row>
    <row r="61" spans="1:243" s="29" customFormat="1" ht="60">
      <c r="A61" s="62">
        <v>25</v>
      </c>
      <c r="B61" s="59" t="s">
        <v>105</v>
      </c>
      <c r="C61" s="17" t="s">
        <v>157</v>
      </c>
      <c r="D61" s="73"/>
      <c r="E61" s="73"/>
      <c r="F61" s="18"/>
      <c r="G61" s="19"/>
      <c r="H61" s="19"/>
      <c r="I61" s="18"/>
      <c r="J61" s="20"/>
      <c r="K61" s="21"/>
      <c r="L61" s="21"/>
      <c r="M61" s="22"/>
      <c r="N61" s="23"/>
      <c r="O61" s="23"/>
      <c r="P61" s="24"/>
      <c r="Q61" s="23"/>
      <c r="R61" s="23"/>
      <c r="S61" s="25"/>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26"/>
      <c r="BB61" s="27"/>
      <c r="BC61" s="28"/>
      <c r="IE61" s="30">
        <v>2</v>
      </c>
      <c r="IF61" s="30" t="s">
        <v>34</v>
      </c>
      <c r="IG61" s="30" t="s">
        <v>42</v>
      </c>
      <c r="IH61" s="30">
        <v>10</v>
      </c>
      <c r="II61" s="30" t="s">
        <v>37</v>
      </c>
    </row>
    <row r="62" spans="1:243" s="29" customFormat="1" ht="15">
      <c r="A62" s="62">
        <v>25.01</v>
      </c>
      <c r="B62" s="68" t="s">
        <v>73</v>
      </c>
      <c r="C62" s="17" t="s">
        <v>158</v>
      </c>
      <c r="D62" s="80">
        <v>0.6</v>
      </c>
      <c r="E62" s="76" t="s">
        <v>176</v>
      </c>
      <c r="F62" s="58">
        <v>10</v>
      </c>
      <c r="G62" s="31"/>
      <c r="H62" s="31"/>
      <c r="I62" s="18" t="s">
        <v>38</v>
      </c>
      <c r="J62" s="20">
        <f t="shared" si="0"/>
        <v>1</v>
      </c>
      <c r="K62" s="21" t="s">
        <v>48</v>
      </c>
      <c r="L62" s="21" t="s">
        <v>7</v>
      </c>
      <c r="M62" s="57"/>
      <c r="N62" s="32"/>
      <c r="O62" s="32"/>
      <c r="P62" s="33"/>
      <c r="Q62" s="32"/>
      <c r="R62" s="32"/>
      <c r="S62" s="34"/>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55">
        <f t="shared" si="1"/>
        <v>0</v>
      </c>
      <c r="BB62" s="55">
        <f t="shared" si="2"/>
        <v>0</v>
      </c>
      <c r="BC62" s="28" t="str">
        <f t="shared" si="3"/>
        <v>INR Zero Only</v>
      </c>
      <c r="IE62" s="30">
        <v>3</v>
      </c>
      <c r="IF62" s="30" t="s">
        <v>43</v>
      </c>
      <c r="IG62" s="30" t="s">
        <v>44</v>
      </c>
      <c r="IH62" s="30">
        <v>10</v>
      </c>
      <c r="II62" s="30" t="s">
        <v>37</v>
      </c>
    </row>
    <row r="63" spans="1:243" s="29" customFormat="1" ht="15">
      <c r="A63" s="62">
        <v>25.02</v>
      </c>
      <c r="B63" s="68" t="s">
        <v>74</v>
      </c>
      <c r="C63" s="17" t="s">
        <v>159</v>
      </c>
      <c r="D63" s="80">
        <v>0.6</v>
      </c>
      <c r="E63" s="76" t="s">
        <v>176</v>
      </c>
      <c r="F63" s="58">
        <v>10</v>
      </c>
      <c r="G63" s="31"/>
      <c r="H63" s="31"/>
      <c r="I63" s="18" t="s">
        <v>38</v>
      </c>
      <c r="J63" s="20">
        <f t="shared" si="0"/>
        <v>1</v>
      </c>
      <c r="K63" s="21" t="s">
        <v>48</v>
      </c>
      <c r="L63" s="21" t="s">
        <v>7</v>
      </c>
      <c r="M63" s="57"/>
      <c r="N63" s="32"/>
      <c r="O63" s="32"/>
      <c r="P63" s="33"/>
      <c r="Q63" s="32"/>
      <c r="R63" s="32"/>
      <c r="S63" s="34"/>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55">
        <f t="shared" si="1"/>
        <v>0</v>
      </c>
      <c r="BB63" s="55">
        <f t="shared" si="2"/>
        <v>0</v>
      </c>
      <c r="BC63" s="28" t="str">
        <f t="shared" si="3"/>
        <v>INR Zero Only</v>
      </c>
      <c r="IE63" s="30">
        <v>1.01</v>
      </c>
      <c r="IF63" s="30" t="s">
        <v>39</v>
      </c>
      <c r="IG63" s="30" t="s">
        <v>35</v>
      </c>
      <c r="IH63" s="30">
        <v>123.223</v>
      </c>
      <c r="II63" s="30" t="s">
        <v>37</v>
      </c>
    </row>
    <row r="64" spans="1:243" s="29" customFormat="1" ht="15">
      <c r="A64" s="62">
        <v>25.03</v>
      </c>
      <c r="B64" s="68" t="s">
        <v>75</v>
      </c>
      <c r="C64" s="17" t="s">
        <v>160</v>
      </c>
      <c r="D64" s="75">
        <v>6</v>
      </c>
      <c r="E64" s="76" t="s">
        <v>174</v>
      </c>
      <c r="F64" s="58">
        <v>10</v>
      </c>
      <c r="G64" s="31"/>
      <c r="H64" s="31"/>
      <c r="I64" s="18" t="s">
        <v>38</v>
      </c>
      <c r="J64" s="20">
        <f t="shared" si="0"/>
        <v>1</v>
      </c>
      <c r="K64" s="21" t="s">
        <v>48</v>
      </c>
      <c r="L64" s="21" t="s">
        <v>7</v>
      </c>
      <c r="M64" s="57"/>
      <c r="N64" s="32"/>
      <c r="O64" s="32"/>
      <c r="P64" s="33"/>
      <c r="Q64" s="32"/>
      <c r="R64" s="32"/>
      <c r="S64" s="34"/>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6"/>
      <c r="AV64" s="35"/>
      <c r="AW64" s="35"/>
      <c r="AX64" s="35"/>
      <c r="AY64" s="35"/>
      <c r="AZ64" s="35"/>
      <c r="BA64" s="55">
        <f t="shared" si="1"/>
        <v>0</v>
      </c>
      <c r="BB64" s="55">
        <f t="shared" si="2"/>
        <v>0</v>
      </c>
      <c r="BC64" s="28" t="str">
        <f t="shared" si="3"/>
        <v>INR Zero Only</v>
      </c>
      <c r="IE64" s="30">
        <v>1.02</v>
      </c>
      <c r="IF64" s="30" t="s">
        <v>40</v>
      </c>
      <c r="IG64" s="30" t="s">
        <v>41</v>
      </c>
      <c r="IH64" s="30">
        <v>213</v>
      </c>
      <c r="II64" s="30" t="s">
        <v>37</v>
      </c>
    </row>
    <row r="65" spans="1:243" s="29" customFormat="1" ht="60">
      <c r="A65" s="62">
        <v>26</v>
      </c>
      <c r="B65" s="68" t="s">
        <v>106</v>
      </c>
      <c r="C65" s="17" t="s">
        <v>161</v>
      </c>
      <c r="D65" s="73"/>
      <c r="E65" s="73"/>
      <c r="F65" s="18"/>
      <c r="G65" s="19"/>
      <c r="H65" s="19"/>
      <c r="I65" s="18"/>
      <c r="J65" s="20"/>
      <c r="K65" s="21"/>
      <c r="L65" s="21"/>
      <c r="M65" s="22"/>
      <c r="N65" s="23"/>
      <c r="O65" s="23"/>
      <c r="P65" s="24"/>
      <c r="Q65" s="23"/>
      <c r="R65" s="23"/>
      <c r="S65" s="25"/>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26"/>
      <c r="BB65" s="27"/>
      <c r="BC65" s="28"/>
      <c r="IE65" s="30">
        <v>2</v>
      </c>
      <c r="IF65" s="30" t="s">
        <v>34</v>
      </c>
      <c r="IG65" s="30" t="s">
        <v>42</v>
      </c>
      <c r="IH65" s="30">
        <v>10</v>
      </c>
      <c r="II65" s="30" t="s">
        <v>37</v>
      </c>
    </row>
    <row r="66" spans="1:243" s="29" customFormat="1" ht="15">
      <c r="A66" s="62">
        <v>26.01</v>
      </c>
      <c r="B66" s="78" t="s">
        <v>76</v>
      </c>
      <c r="C66" s="17" t="s">
        <v>162</v>
      </c>
      <c r="D66" s="62">
        <v>15</v>
      </c>
      <c r="E66" s="76" t="s">
        <v>176</v>
      </c>
      <c r="F66" s="58">
        <v>10</v>
      </c>
      <c r="G66" s="31"/>
      <c r="H66" s="31"/>
      <c r="I66" s="18" t="s">
        <v>38</v>
      </c>
      <c r="J66" s="20">
        <f t="shared" si="0"/>
        <v>1</v>
      </c>
      <c r="K66" s="21" t="s">
        <v>48</v>
      </c>
      <c r="L66" s="21" t="s">
        <v>7</v>
      </c>
      <c r="M66" s="57"/>
      <c r="N66" s="32"/>
      <c r="O66" s="32"/>
      <c r="P66" s="33"/>
      <c r="Q66" s="32"/>
      <c r="R66" s="32"/>
      <c r="S66" s="34"/>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55">
        <f t="shared" si="1"/>
        <v>0</v>
      </c>
      <c r="BB66" s="55">
        <f t="shared" si="2"/>
        <v>0</v>
      </c>
      <c r="BC66" s="28" t="str">
        <f t="shared" si="3"/>
        <v>INR Zero Only</v>
      </c>
      <c r="IE66" s="30">
        <v>3</v>
      </c>
      <c r="IF66" s="30" t="s">
        <v>43</v>
      </c>
      <c r="IG66" s="30" t="s">
        <v>44</v>
      </c>
      <c r="IH66" s="30">
        <v>10</v>
      </c>
      <c r="II66" s="30" t="s">
        <v>37</v>
      </c>
    </row>
    <row r="67" spans="1:243" s="29" customFormat="1" ht="15">
      <c r="A67" s="62">
        <v>26.02</v>
      </c>
      <c r="B67" s="78" t="s">
        <v>77</v>
      </c>
      <c r="C67" s="17" t="s">
        <v>163</v>
      </c>
      <c r="D67" s="62">
        <v>12</v>
      </c>
      <c r="E67" s="76" t="s">
        <v>176</v>
      </c>
      <c r="F67" s="58">
        <v>10</v>
      </c>
      <c r="G67" s="31"/>
      <c r="H67" s="31"/>
      <c r="I67" s="18" t="s">
        <v>38</v>
      </c>
      <c r="J67" s="20">
        <f t="shared" si="0"/>
        <v>1</v>
      </c>
      <c r="K67" s="21" t="s">
        <v>48</v>
      </c>
      <c r="L67" s="21" t="s">
        <v>7</v>
      </c>
      <c r="M67" s="57"/>
      <c r="N67" s="32"/>
      <c r="O67" s="32"/>
      <c r="P67" s="33"/>
      <c r="Q67" s="32"/>
      <c r="R67" s="32"/>
      <c r="S67" s="34"/>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55">
        <f t="shared" si="1"/>
        <v>0</v>
      </c>
      <c r="BB67" s="55">
        <f t="shared" si="2"/>
        <v>0</v>
      </c>
      <c r="BC67" s="28" t="str">
        <f t="shared" si="3"/>
        <v>INR Zero Only</v>
      </c>
      <c r="IE67" s="30">
        <v>1.01</v>
      </c>
      <c r="IF67" s="30" t="s">
        <v>39</v>
      </c>
      <c r="IG67" s="30" t="s">
        <v>35</v>
      </c>
      <c r="IH67" s="30">
        <v>123.223</v>
      </c>
      <c r="II67" s="30" t="s">
        <v>37</v>
      </c>
    </row>
    <row r="68" spans="1:243" s="29" customFormat="1" ht="30">
      <c r="A68" s="62">
        <v>27</v>
      </c>
      <c r="B68" s="63" t="s">
        <v>107</v>
      </c>
      <c r="C68" s="17" t="s">
        <v>164</v>
      </c>
      <c r="D68" s="85">
        <v>12</v>
      </c>
      <c r="E68" s="65" t="s">
        <v>176</v>
      </c>
      <c r="F68" s="58">
        <v>10</v>
      </c>
      <c r="G68" s="31"/>
      <c r="H68" s="31"/>
      <c r="I68" s="18" t="s">
        <v>38</v>
      </c>
      <c r="J68" s="20">
        <f t="shared" si="0"/>
        <v>1</v>
      </c>
      <c r="K68" s="21" t="s">
        <v>48</v>
      </c>
      <c r="L68" s="21" t="s">
        <v>7</v>
      </c>
      <c r="M68" s="57"/>
      <c r="N68" s="32"/>
      <c r="O68" s="32"/>
      <c r="P68" s="33"/>
      <c r="Q68" s="32"/>
      <c r="R68" s="32"/>
      <c r="S68" s="34"/>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55">
        <f t="shared" si="1"/>
        <v>0</v>
      </c>
      <c r="BB68" s="55">
        <f t="shared" si="2"/>
        <v>0</v>
      </c>
      <c r="BC68" s="28" t="str">
        <f t="shared" si="3"/>
        <v>INR Zero Only</v>
      </c>
      <c r="IE68" s="30">
        <v>1.02</v>
      </c>
      <c r="IF68" s="30" t="s">
        <v>40</v>
      </c>
      <c r="IG68" s="30" t="s">
        <v>41</v>
      </c>
      <c r="IH68" s="30">
        <v>213</v>
      </c>
      <c r="II68" s="30" t="s">
        <v>37</v>
      </c>
    </row>
    <row r="69" spans="1:243" s="29" customFormat="1" ht="75">
      <c r="A69" s="62">
        <v>28</v>
      </c>
      <c r="B69" s="72" t="s">
        <v>108</v>
      </c>
      <c r="C69" s="17" t="s">
        <v>165</v>
      </c>
      <c r="D69" s="73"/>
      <c r="E69" s="73"/>
      <c r="F69" s="18"/>
      <c r="G69" s="19"/>
      <c r="H69" s="19"/>
      <c r="I69" s="18"/>
      <c r="J69" s="20"/>
      <c r="K69" s="21"/>
      <c r="L69" s="21"/>
      <c r="M69" s="22"/>
      <c r="N69" s="23"/>
      <c r="O69" s="23"/>
      <c r="P69" s="24"/>
      <c r="Q69" s="23"/>
      <c r="R69" s="23"/>
      <c r="S69" s="25"/>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26"/>
      <c r="BB69" s="27"/>
      <c r="BC69" s="28"/>
      <c r="IE69" s="30">
        <v>1.02</v>
      </c>
      <c r="IF69" s="30" t="s">
        <v>40</v>
      </c>
      <c r="IG69" s="30" t="s">
        <v>41</v>
      </c>
      <c r="IH69" s="30">
        <v>213</v>
      </c>
      <c r="II69" s="30" t="s">
        <v>37</v>
      </c>
    </row>
    <row r="70" spans="1:243" s="29" customFormat="1" ht="15">
      <c r="A70" s="62">
        <v>28.01</v>
      </c>
      <c r="B70" s="78" t="s">
        <v>70</v>
      </c>
      <c r="C70" s="17" t="s">
        <v>166</v>
      </c>
      <c r="D70" s="75">
        <v>12</v>
      </c>
      <c r="E70" s="76" t="s">
        <v>176</v>
      </c>
      <c r="F70" s="58">
        <v>10</v>
      </c>
      <c r="G70" s="31"/>
      <c r="H70" s="31"/>
      <c r="I70" s="18" t="s">
        <v>38</v>
      </c>
      <c r="J70" s="20">
        <f t="shared" si="0"/>
        <v>1</v>
      </c>
      <c r="K70" s="21" t="s">
        <v>48</v>
      </c>
      <c r="L70" s="21" t="s">
        <v>7</v>
      </c>
      <c r="M70" s="57"/>
      <c r="N70" s="32"/>
      <c r="O70" s="32"/>
      <c r="P70" s="33"/>
      <c r="Q70" s="32"/>
      <c r="R70" s="32"/>
      <c r="S70" s="34"/>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55">
        <f t="shared" si="1"/>
        <v>0</v>
      </c>
      <c r="BB70" s="55">
        <f t="shared" si="2"/>
        <v>0</v>
      </c>
      <c r="BC70" s="28" t="str">
        <f t="shared" si="3"/>
        <v>INR Zero Only</v>
      </c>
      <c r="IE70" s="30">
        <v>2</v>
      </c>
      <c r="IF70" s="30" t="s">
        <v>34</v>
      </c>
      <c r="IG70" s="30" t="s">
        <v>42</v>
      </c>
      <c r="IH70" s="30">
        <v>10</v>
      </c>
      <c r="II70" s="30" t="s">
        <v>37</v>
      </c>
    </row>
    <row r="71" spans="1:243" s="29" customFormat="1" ht="45">
      <c r="A71" s="62">
        <v>29</v>
      </c>
      <c r="B71" s="72" t="s">
        <v>109</v>
      </c>
      <c r="C71" s="17" t="s">
        <v>167</v>
      </c>
      <c r="D71" s="73"/>
      <c r="E71" s="73"/>
      <c r="F71" s="18"/>
      <c r="G71" s="19"/>
      <c r="H71" s="19"/>
      <c r="I71" s="18"/>
      <c r="J71" s="20"/>
      <c r="K71" s="21"/>
      <c r="L71" s="21"/>
      <c r="M71" s="22"/>
      <c r="N71" s="23"/>
      <c r="O71" s="23"/>
      <c r="P71" s="24"/>
      <c r="Q71" s="23"/>
      <c r="R71" s="23"/>
      <c r="S71" s="25"/>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26"/>
      <c r="BB71" s="27"/>
      <c r="BC71" s="28"/>
      <c r="IE71" s="30">
        <v>3</v>
      </c>
      <c r="IF71" s="30" t="s">
        <v>43</v>
      </c>
      <c r="IG71" s="30" t="s">
        <v>44</v>
      </c>
      <c r="IH71" s="30">
        <v>10</v>
      </c>
      <c r="II71" s="30" t="s">
        <v>37</v>
      </c>
    </row>
    <row r="72" spans="1:243" s="29" customFormat="1" ht="15">
      <c r="A72" s="62">
        <v>29.01</v>
      </c>
      <c r="B72" s="78" t="s">
        <v>78</v>
      </c>
      <c r="C72" s="17" t="s">
        <v>168</v>
      </c>
      <c r="D72" s="75">
        <v>3</v>
      </c>
      <c r="E72" s="76" t="s">
        <v>37</v>
      </c>
      <c r="F72" s="58">
        <v>10</v>
      </c>
      <c r="G72" s="31"/>
      <c r="H72" s="31"/>
      <c r="I72" s="18" t="s">
        <v>38</v>
      </c>
      <c r="J72" s="20">
        <f t="shared" si="0"/>
        <v>1</v>
      </c>
      <c r="K72" s="21" t="s">
        <v>48</v>
      </c>
      <c r="L72" s="21" t="s">
        <v>7</v>
      </c>
      <c r="M72" s="57"/>
      <c r="N72" s="32"/>
      <c r="O72" s="32"/>
      <c r="P72" s="33"/>
      <c r="Q72" s="32"/>
      <c r="R72" s="32"/>
      <c r="S72" s="34"/>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55">
        <f t="shared" si="1"/>
        <v>0</v>
      </c>
      <c r="BB72" s="55">
        <f t="shared" si="2"/>
        <v>0</v>
      </c>
      <c r="BC72" s="28" t="str">
        <f t="shared" si="3"/>
        <v>INR Zero Only</v>
      </c>
      <c r="IE72" s="30">
        <v>1.01</v>
      </c>
      <c r="IF72" s="30" t="s">
        <v>39</v>
      </c>
      <c r="IG72" s="30" t="s">
        <v>35</v>
      </c>
      <c r="IH72" s="30">
        <v>123.223</v>
      </c>
      <c r="II72" s="30" t="s">
        <v>37</v>
      </c>
    </row>
    <row r="73" spans="1:243" s="29" customFormat="1" ht="60">
      <c r="A73" s="62">
        <v>30</v>
      </c>
      <c r="B73" s="72" t="s">
        <v>110</v>
      </c>
      <c r="C73" s="17" t="s">
        <v>169</v>
      </c>
      <c r="D73" s="73"/>
      <c r="E73" s="73"/>
      <c r="F73" s="18"/>
      <c r="G73" s="19"/>
      <c r="H73" s="19"/>
      <c r="I73" s="18"/>
      <c r="J73" s="20"/>
      <c r="K73" s="21"/>
      <c r="L73" s="21"/>
      <c r="M73" s="22"/>
      <c r="N73" s="23"/>
      <c r="O73" s="23"/>
      <c r="P73" s="24"/>
      <c r="Q73" s="23"/>
      <c r="R73" s="23"/>
      <c r="S73" s="25"/>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26"/>
      <c r="BB73" s="27"/>
      <c r="BC73" s="28"/>
      <c r="IE73" s="30">
        <v>1.02</v>
      </c>
      <c r="IF73" s="30" t="s">
        <v>40</v>
      </c>
      <c r="IG73" s="30" t="s">
        <v>41</v>
      </c>
      <c r="IH73" s="30">
        <v>213</v>
      </c>
      <c r="II73" s="30" t="s">
        <v>37</v>
      </c>
    </row>
    <row r="74" spans="1:243" s="29" customFormat="1" ht="15">
      <c r="A74" s="62">
        <v>30.01</v>
      </c>
      <c r="B74" s="78" t="s">
        <v>79</v>
      </c>
      <c r="C74" s="17" t="s">
        <v>170</v>
      </c>
      <c r="D74" s="62">
        <v>10</v>
      </c>
      <c r="E74" s="76" t="s">
        <v>176</v>
      </c>
      <c r="F74" s="58">
        <v>10</v>
      </c>
      <c r="G74" s="31"/>
      <c r="H74" s="31"/>
      <c r="I74" s="18" t="s">
        <v>38</v>
      </c>
      <c r="J74" s="20">
        <f t="shared" si="0"/>
        <v>1</v>
      </c>
      <c r="K74" s="21" t="s">
        <v>48</v>
      </c>
      <c r="L74" s="21" t="s">
        <v>7</v>
      </c>
      <c r="M74" s="57"/>
      <c r="N74" s="32"/>
      <c r="O74" s="32"/>
      <c r="P74" s="33"/>
      <c r="Q74" s="32"/>
      <c r="R74" s="32"/>
      <c r="S74" s="34"/>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55">
        <f t="shared" si="1"/>
        <v>0</v>
      </c>
      <c r="BB74" s="55">
        <f t="shared" si="2"/>
        <v>0</v>
      </c>
      <c r="BC74" s="28" t="str">
        <f t="shared" si="3"/>
        <v>INR Zero Only</v>
      </c>
      <c r="IE74" s="30">
        <v>2</v>
      </c>
      <c r="IF74" s="30" t="s">
        <v>34</v>
      </c>
      <c r="IG74" s="30" t="s">
        <v>42</v>
      </c>
      <c r="IH74" s="30">
        <v>10</v>
      </c>
      <c r="II74" s="30" t="s">
        <v>37</v>
      </c>
    </row>
    <row r="75" spans="1:243" s="29" customFormat="1" ht="15">
      <c r="A75" s="62">
        <v>30.02</v>
      </c>
      <c r="B75" s="78" t="s">
        <v>80</v>
      </c>
      <c r="C75" s="17" t="s">
        <v>171</v>
      </c>
      <c r="D75" s="62">
        <v>10</v>
      </c>
      <c r="E75" s="76" t="s">
        <v>176</v>
      </c>
      <c r="F75" s="58">
        <v>10</v>
      </c>
      <c r="G75" s="31"/>
      <c r="H75" s="31"/>
      <c r="I75" s="18" t="s">
        <v>38</v>
      </c>
      <c r="J75" s="20">
        <f t="shared" si="0"/>
        <v>1</v>
      </c>
      <c r="K75" s="21" t="s">
        <v>48</v>
      </c>
      <c r="L75" s="21" t="s">
        <v>7</v>
      </c>
      <c r="M75" s="57"/>
      <c r="N75" s="32"/>
      <c r="O75" s="32"/>
      <c r="P75" s="33"/>
      <c r="Q75" s="32"/>
      <c r="R75" s="32"/>
      <c r="S75" s="34"/>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55">
        <f t="shared" si="1"/>
        <v>0</v>
      </c>
      <c r="BB75" s="55">
        <f t="shared" si="2"/>
        <v>0</v>
      </c>
      <c r="BC75" s="28" t="str">
        <f t="shared" si="3"/>
        <v>INR Zero Only</v>
      </c>
      <c r="IE75" s="30">
        <v>3</v>
      </c>
      <c r="IF75" s="30" t="s">
        <v>43</v>
      </c>
      <c r="IG75" s="30" t="s">
        <v>44</v>
      </c>
      <c r="IH75" s="30">
        <v>10</v>
      </c>
      <c r="II75" s="30" t="s">
        <v>37</v>
      </c>
    </row>
    <row r="76" spans="1:243" s="29" customFormat="1" ht="60">
      <c r="A76" s="62">
        <v>31</v>
      </c>
      <c r="B76" s="72" t="s">
        <v>111</v>
      </c>
      <c r="C76" s="17" t="s">
        <v>172</v>
      </c>
      <c r="D76" s="75">
        <v>1</v>
      </c>
      <c r="E76" s="76" t="s">
        <v>37</v>
      </c>
      <c r="F76" s="58">
        <v>10</v>
      </c>
      <c r="G76" s="31"/>
      <c r="H76" s="31"/>
      <c r="I76" s="18" t="s">
        <v>38</v>
      </c>
      <c r="J76" s="20">
        <f t="shared" si="0"/>
        <v>1</v>
      </c>
      <c r="K76" s="21" t="s">
        <v>48</v>
      </c>
      <c r="L76" s="21" t="s">
        <v>7</v>
      </c>
      <c r="M76" s="57"/>
      <c r="N76" s="32"/>
      <c r="O76" s="32"/>
      <c r="P76" s="33"/>
      <c r="Q76" s="32"/>
      <c r="R76" s="32"/>
      <c r="S76" s="34"/>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55">
        <f t="shared" si="1"/>
        <v>0</v>
      </c>
      <c r="BB76" s="55">
        <f t="shared" si="2"/>
        <v>0</v>
      </c>
      <c r="BC76" s="28" t="str">
        <f t="shared" si="3"/>
        <v>INR Zero Only</v>
      </c>
      <c r="IE76" s="30">
        <v>1.01</v>
      </c>
      <c r="IF76" s="30" t="s">
        <v>39</v>
      </c>
      <c r="IG76" s="30" t="s">
        <v>35</v>
      </c>
      <c r="IH76" s="30">
        <v>123.223</v>
      </c>
      <c r="II76" s="30" t="s">
        <v>37</v>
      </c>
    </row>
    <row r="77" spans="1:243" s="29" customFormat="1" ht="30">
      <c r="A77" s="62">
        <v>32</v>
      </c>
      <c r="B77" s="74" t="s">
        <v>112</v>
      </c>
      <c r="C77" s="17" t="s">
        <v>173</v>
      </c>
      <c r="D77" s="62">
        <v>3</v>
      </c>
      <c r="E77" s="76" t="s">
        <v>180</v>
      </c>
      <c r="F77" s="58">
        <v>10</v>
      </c>
      <c r="G77" s="31"/>
      <c r="H77" s="31"/>
      <c r="I77" s="18" t="s">
        <v>38</v>
      </c>
      <c r="J77" s="20">
        <f t="shared" si="0"/>
        <v>1</v>
      </c>
      <c r="K77" s="21" t="s">
        <v>48</v>
      </c>
      <c r="L77" s="21" t="s">
        <v>7</v>
      </c>
      <c r="M77" s="57"/>
      <c r="N77" s="32"/>
      <c r="O77" s="32"/>
      <c r="P77" s="33"/>
      <c r="Q77" s="32"/>
      <c r="R77" s="32"/>
      <c r="S77" s="34"/>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55">
        <f t="shared" si="1"/>
        <v>0</v>
      </c>
      <c r="BB77" s="55">
        <f t="shared" si="2"/>
        <v>0</v>
      </c>
      <c r="BC77" s="28" t="str">
        <f t="shared" si="3"/>
        <v>INR Zero Only</v>
      </c>
      <c r="IE77" s="30">
        <v>1.02</v>
      </c>
      <c r="IF77" s="30" t="s">
        <v>40</v>
      </c>
      <c r="IG77" s="30" t="s">
        <v>41</v>
      </c>
      <c r="IH77" s="30">
        <v>213</v>
      </c>
      <c r="II77" s="30" t="s">
        <v>37</v>
      </c>
    </row>
    <row r="78" spans="1:243" s="29" customFormat="1" ht="18">
      <c r="A78" s="37" t="s">
        <v>46</v>
      </c>
      <c r="B78" s="38"/>
      <c r="C78" s="39"/>
      <c r="D78" s="40"/>
      <c r="E78" s="40"/>
      <c r="F78" s="40"/>
      <c r="G78" s="40"/>
      <c r="H78" s="41"/>
      <c r="I78" s="41"/>
      <c r="J78" s="41"/>
      <c r="K78" s="41"/>
      <c r="L78" s="42"/>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56">
        <f>SUM(BA13:BA77)</f>
        <v>0</v>
      </c>
      <c r="BB78" s="56">
        <f>SUM(BB13:BB77)</f>
        <v>0</v>
      </c>
      <c r="BC78" s="28" t="str">
        <f>SpellNumber($E$2,BB78)</f>
        <v>INR Zero Only</v>
      </c>
      <c r="IE78" s="30">
        <v>4</v>
      </c>
      <c r="IF78" s="30" t="s">
        <v>40</v>
      </c>
      <c r="IG78" s="30" t="s">
        <v>45</v>
      </c>
      <c r="IH78" s="30">
        <v>10</v>
      </c>
      <c r="II78" s="30" t="s">
        <v>37</v>
      </c>
    </row>
    <row r="79" spans="1:243" s="48" customFormat="1" ht="18" hidden="1">
      <c r="A79" s="38" t="s">
        <v>50</v>
      </c>
      <c r="B79" s="44"/>
      <c r="C79" s="45"/>
      <c r="D79" s="86"/>
      <c r="E79" s="87" t="s">
        <v>47</v>
      </c>
      <c r="F79" s="88"/>
      <c r="G79" s="46"/>
      <c r="H79" s="47"/>
      <c r="I79" s="47"/>
      <c r="J79" s="47"/>
      <c r="K79" s="89"/>
      <c r="L79" s="90"/>
      <c r="M79" s="91"/>
      <c r="O79" s="29"/>
      <c r="P79" s="29"/>
      <c r="Q79" s="29"/>
      <c r="R79" s="29"/>
      <c r="S79" s="29"/>
      <c r="BA79" s="52">
        <f>IF(ISBLANK(F79),0,IF(E79="Excess (+)",ROUND(BA78+(BA78*F79),2),IF(E79="Less (-)",ROUND(BA78+(BA78*F79*(-1)),2),0)))</f>
        <v>0</v>
      </c>
      <c r="BB79" s="53">
        <f>ROUND(BA79,0)</f>
        <v>0</v>
      </c>
      <c r="BC79" s="28" t="str">
        <f>SpellNumber(L79,BB79)</f>
        <v> Zero Only</v>
      </c>
      <c r="IE79" s="49"/>
      <c r="IF79" s="49"/>
      <c r="IG79" s="49"/>
      <c r="IH79" s="49"/>
      <c r="II79" s="49"/>
    </row>
    <row r="80" spans="1:243" s="48" customFormat="1" ht="18">
      <c r="A80" s="37" t="s">
        <v>49</v>
      </c>
      <c r="B80" s="37"/>
      <c r="C80" s="96" t="str">
        <f>SpellNumber($E$2,BB78)</f>
        <v>INR Zero Only</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8"/>
      <c r="IE80" s="49"/>
      <c r="IF80" s="49"/>
      <c r="IG80" s="49"/>
      <c r="IH80" s="49"/>
      <c r="II80" s="49"/>
    </row>
    <row r="81" spans="1:243" s="12" customFormat="1" ht="15">
      <c r="A81" s="29"/>
      <c r="C81" s="50"/>
      <c r="D81" s="71"/>
      <c r="E81" s="71"/>
      <c r="F81" s="71"/>
      <c r="G81" s="71"/>
      <c r="H81" s="71"/>
      <c r="I81" s="71"/>
      <c r="J81" s="71"/>
      <c r="K81" s="71"/>
      <c r="L81" s="71"/>
      <c r="M81" s="71"/>
      <c r="N81" s="29"/>
      <c r="O81" s="71"/>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71"/>
      <c r="BB81" s="29"/>
      <c r="BC81" s="71"/>
      <c r="IE81" s="13"/>
      <c r="IF81" s="13"/>
      <c r="IG81" s="13"/>
      <c r="IH81" s="13"/>
      <c r="II81" s="13"/>
    </row>
  </sheetData>
  <sheetProtection password="EEC8" sheet="1" selectLockedCells="1"/>
  <mergeCells count="8">
    <mergeCell ref="A9:BC9"/>
    <mergeCell ref="C80:BC8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9">
      <formula1>IF(ISBLANK(F79),$A$3:$C$3,$B$3:$C$3)</formula1>
    </dataValidation>
    <dataValidation allowBlank="1" showInputMessage="1" showErrorMessage="1" promptTitle="Item Description" prompt="Please enter Item Description in text" sqref="B64:B68 B55:B59 B46:B50 B37:B41 B28:B32 B19:B23 B73:B77"/>
    <dataValidation type="decimal" allowBlank="1" showInputMessage="1" showErrorMessage="1" promptTitle="Rate Entry" prompt="Please enter the Basic Price in Rupees for this item. " errorTitle="Invaid Entry" error="Only Numeric Values are allowed. " sqref="G13:H7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9">
      <formula1>0</formula1>
      <formula2>IF(E79&lt;&gt;"Select",99.9,0)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9">
      <formula1>IF(E79&lt;&gt;"Select",0,-1)</formula1>
      <formula2>IF(E79&lt;&gt;"Select",99.99,-1)</formula2>
    </dataValidation>
    <dataValidation type="list" allowBlank="1" showInputMessage="1" showErrorMessage="1" sqref="C2">
      <formula1>"Normal, SingleWindow, Alternate"</formula1>
    </dataValidation>
    <dataValidation type="list" allowBlank="1" showInputMessage="1" showErrorMessage="1" sqref="K13:K77">
      <formula1>"Partial Conversion, Full Conversion"</formula1>
    </dataValidation>
    <dataValidation type="list" allowBlank="1" showInputMessage="1" showErrorMessage="1" sqref="L74 L75 L76 L13 L14 L15 L16 L17 L18 L19 L20 L21 L22 L23 L24 L25 L26 L27 L28 L29 L30 L31 L32 L33 L34 L35 L36 L37 L38 L39 L40 L41 L42 L43 L44 L45 L46 L47 L48 L49 L50 L51 L52 L53 L54 L55 L56 L57 L58 L59 L60 L61 L62 L63 L64 L65 L66 L67 L68 L69 L70 L71 L72 L73 L77">
      <formula1>"INR"</formula1>
    </dataValidation>
    <dataValidation allowBlank="1" showInputMessage="1" showErrorMessage="1" promptTitle="Addition / Deduction" prompt="Please Choose the correct One" sqref="J13:J77"/>
    <dataValidation type="list" showInputMessage="1" showErrorMessage="1" sqref="I13:I77">
      <formula1>"Excess(+), Less(-)"</formula1>
    </dataValidation>
    <dataValidation type="decimal" allowBlank="1" showInputMessage="1" showErrorMessage="1" errorTitle="Invalid Entry" error="Only Numeric Values are allowed. " sqref="A13:A77">
      <formula1>0</formula1>
      <formula2>999999999999999</formula2>
    </dataValidation>
    <dataValidation allowBlank="1" showInputMessage="1" showErrorMessage="1" promptTitle="Itemcode/Make" prompt="Please enter text" sqref="C13:C77"/>
    <dataValidation type="decimal" allowBlank="1" showInputMessage="1" showErrorMessage="1" promptTitle="Rate Entry" prompt="Please enter the Other Taxes2 in Rupees for this item. " errorTitle="Invaid Entry" error="Only Numeric Values are allowed. " sqref="N13:O7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7">
      <formula1>0</formula1>
      <formula2>999999999999999</formula2>
    </dataValidation>
    <dataValidation allowBlank="1" showInputMessage="1" showErrorMessage="1" promptTitle="Units" prompt="Please enter Units in text" sqref="E13:E77"/>
    <dataValidation type="decimal" allowBlank="1" showInputMessage="1" showErrorMessage="1" promptTitle="Quantity" prompt="Please enter the Quantity for this item. " errorTitle="Invalid Entry" error="Only Numeric Values are allowed. " sqref="D13:D77 F13:F77">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 M16 M18:M20 M22 M24 M26 M28 M30:M31 M33:M34 M36 M38:M41 M43:M45 M47:M49 M51 M53:M54 M56:M58 M60 M62:M64 M66:M68 M70 M72 M74:M7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5" t="s">
        <v>2</v>
      </c>
      <c r="F6" s="105"/>
      <c r="G6" s="105"/>
      <c r="H6" s="105"/>
      <c r="I6" s="105"/>
      <c r="J6" s="105"/>
      <c r="K6" s="105"/>
    </row>
    <row r="7" spans="5:11" ht="15">
      <c r="E7" s="105"/>
      <c r="F7" s="105"/>
      <c r="G7" s="105"/>
      <c r="H7" s="105"/>
      <c r="I7" s="105"/>
      <c r="J7" s="105"/>
      <c r="K7" s="105"/>
    </row>
    <row r="8" spans="5:11" ht="15">
      <c r="E8" s="105"/>
      <c r="F8" s="105"/>
      <c r="G8" s="105"/>
      <c r="H8" s="105"/>
      <c r="I8" s="105"/>
      <c r="J8" s="105"/>
      <c r="K8" s="105"/>
    </row>
    <row r="9" spans="5:11" ht="15">
      <c r="E9" s="105"/>
      <c r="F9" s="105"/>
      <c r="G9" s="105"/>
      <c r="H9" s="105"/>
      <c r="I9" s="105"/>
      <c r="J9" s="105"/>
      <c r="K9" s="105"/>
    </row>
    <row r="10" spans="5:11" ht="15">
      <c r="E10" s="105"/>
      <c r="F10" s="105"/>
      <c r="G10" s="105"/>
      <c r="H10" s="105"/>
      <c r="I10" s="105"/>
      <c r="J10" s="105"/>
      <c r="K10" s="105"/>
    </row>
    <row r="11" spans="5:11" ht="15">
      <c r="E11" s="105"/>
      <c r="F11" s="105"/>
      <c r="G11" s="105"/>
      <c r="H11" s="105"/>
      <c r="I11" s="105"/>
      <c r="J11" s="105"/>
      <c r="K11" s="105"/>
    </row>
    <row r="12" spans="5:11" ht="15">
      <c r="E12" s="105"/>
      <c r="F12" s="105"/>
      <c r="G12" s="105"/>
      <c r="H12" s="105"/>
      <c r="I12" s="105"/>
      <c r="J12" s="105"/>
      <c r="K12" s="105"/>
    </row>
    <row r="13" spans="5:11" ht="15">
      <c r="E13" s="105"/>
      <c r="F13" s="105"/>
      <c r="G13" s="105"/>
      <c r="H13" s="105"/>
      <c r="I13" s="105"/>
      <c r="J13" s="105"/>
      <c r="K13" s="105"/>
    </row>
    <row r="14" spans="5:11" ht="15">
      <c r="E14" s="105"/>
      <c r="F14" s="105"/>
      <c r="G14" s="105"/>
      <c r="H14" s="105"/>
      <c r="I14" s="105"/>
      <c r="J14" s="105"/>
      <c r="K14" s="10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vinay kumar</cp:lastModifiedBy>
  <cp:lastPrinted>2014-12-11T06:40:55Z</cp:lastPrinted>
  <dcterms:created xsi:type="dcterms:W3CDTF">2009-01-30T06:42:42Z</dcterms:created>
  <dcterms:modified xsi:type="dcterms:W3CDTF">2020-03-09T13:26:02Z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