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SINGLE" hidden="1">#NAME?</definedName>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<sst xmlns="http://schemas.openxmlformats.org/spreadsheetml/2006/main" count="167" uniqueCount="70">
  <si>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</si>
  <si>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</si>
  <si>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</si>
  <si>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</si>
  <si>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</si>
  <si>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</si>
  <si>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</si>
  <si>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</si>
  <si>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</si>
  <si>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</si>
  <si>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</si>
  <si>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</si>
  <si>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</si>
  <si>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</si>
  <si>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</si>
  <si>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</si>
  <si>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</si>
  <si>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</si>
  <si>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</si>
  <si>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</si>
  <si>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</si>
  <si>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</si>
  <si>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</si>
  <si>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</si>
  <si>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</si>
  <si>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</si>
  <si>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</si>
  <si>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</si>
  <si>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</si>
  <si>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</si>
  <si>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</si>
  <si>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</si>
  <si>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</si>
  <si>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</si>
  <si>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</si>
  <si>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</si>
  <si>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</si>
  <si>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</si>
  <si>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</si>
  <si>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</si>
  <si>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</si>
  <si>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</si>
  <si>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</si>
  <si>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</si>
  <si>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</si>
  <si>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</si>
  <si>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</si>
  <si>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</si>
  <si>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</si>
  <si>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</si>
  <si>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</si>
  <si>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item4</t>
  </si>
  <si>
    <t>Item Description</t>
  </si>
  <si>
    <t>item6</t>
  </si>
  <si>
    <t>item14</t>
  </si>
  <si>
    <t>item15</t>
  </si>
  <si>
    <t>item16</t>
  </si>
  <si>
    <t>Each</t>
  </si>
  <si>
    <t>Safety Shoe</t>
  </si>
  <si>
    <t>Net Bag</t>
  </si>
  <si>
    <t>Face Mask</t>
  </si>
  <si>
    <t>Hand Gloves Rubber</t>
  </si>
  <si>
    <t>Unskilled or equivalent(considering 25 working days a month)</t>
  </si>
  <si>
    <t>Facility Manager</t>
  </si>
  <si>
    <t xml:space="preserve">Tender Inviting Authority: DOIP, IIT KANPUR                                                                                                                                                                                                                                                                                                                    </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</si>
  <si>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The quoted rates must be including contractor's profit and excluding EPF &amp; ESIC.                                                                                                                                                                                                                                                                                                                                                                                                                              </t>
    </r>
  </si>
  <si>
    <t>Annual Material Cost (inclusive GST)</t>
  </si>
  <si>
    <t>Manpower (Annual cost including GST)</t>
  </si>
  <si>
    <t>NIT No: Composting/18/07/2023-1</t>
  </si>
  <si>
    <t>Name of Work: Management of biodegradable waste at IIT Kanpur.</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</si>
</sst>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0.0%"/>
    <numFmt numFmtId="182" formatCode="0.000%"/>
    <numFmt numFmtId="183" formatCode="[$-4009]dd\ mmmm\ yyyy"/>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lignment/>
      <protection/>
    </xf>
    <xf numFmtId="0" fontId="55"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5" xfId="61" applyNumberFormat="1" applyFont="1" applyFill="1" applyBorder="1" applyAlignment="1">
      <alignment horizontal="right" vertical="top"/>
      <protection/>
    </xf>
    <xf numFmtId="0" fontId="15" fillId="0" borderId="16"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8" fillId="34" borderId="11" xfId="61" applyNumberFormat="1" applyFont="1" applyFill="1" applyBorder="1" applyAlignment="1" applyProtection="1">
      <alignment vertical="center" wrapText="1"/>
      <protection locked="0"/>
    </xf>
    <xf numFmtId="0" fontId="19" fillId="34" borderId="11" xfId="67" applyNumberFormat="1" applyFont="1" applyFill="1" applyBorder="1" applyAlignment="1" applyProtection="1">
      <alignment horizontal="center" vertical="center"/>
      <protection/>
    </xf>
    <xf numFmtId="43" fontId="7" fillId="35" borderId="17" xfId="57" applyNumberFormat="1" applyFont="1" applyFill="1" applyBorder="1" applyAlignment="1">
      <alignment horizontal="center" vertical="center" wrapText="1"/>
      <protection/>
    </xf>
    <xf numFmtId="9" fontId="7" fillId="6" borderId="17" xfId="57" applyNumberFormat="1" applyFont="1" applyFill="1" applyBorder="1" applyAlignment="1" applyProtection="1">
      <alignment horizontal="center" vertical="center"/>
      <protection locked="0"/>
    </xf>
    <xf numFmtId="1" fontId="7" fillId="0" borderId="17"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43" fontId="7" fillId="35" borderId="17" xfId="57" applyNumberFormat="1" applyFont="1" applyFill="1" applyBorder="1" applyAlignment="1" applyProtection="1">
      <alignment horizontal="left" vertical="center"/>
      <protection/>
    </xf>
    <xf numFmtId="0" fontId="60" fillId="0" borderId="17" xfId="0" applyFont="1" applyFill="1" applyBorder="1" applyAlignment="1">
      <alignment horizontal="left" vertical="top"/>
    </xf>
    <xf numFmtId="0" fontId="61" fillId="0" borderId="17"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7" xfId="0" applyFont="1" applyFill="1" applyBorder="1" applyAlignment="1">
      <alignment horizontal="center" vertical="center" wrapText="1"/>
    </xf>
    <xf numFmtId="0" fontId="41" fillId="0" borderId="17" xfId="0" applyFont="1" applyFill="1" applyBorder="1" applyAlignment="1">
      <alignment horizontal="left" vertical="center" wrapText="1"/>
    </xf>
    <xf numFmtId="0" fontId="7" fillId="0" borderId="18" xfId="61" applyNumberFormat="1" applyFont="1" applyFill="1" applyBorder="1" applyAlignment="1">
      <alignment horizontal="left" vertical="top"/>
      <protection/>
    </xf>
    <xf numFmtId="0" fontId="4" fillId="0" borderId="19" xfId="61" applyNumberFormat="1" applyFont="1" applyFill="1" applyBorder="1" applyAlignment="1">
      <alignment vertical="top"/>
      <protection/>
    </xf>
    <xf numFmtId="0" fontId="4" fillId="0" borderId="0" xfId="61" applyNumberFormat="1" applyFont="1" applyFill="1" applyBorder="1" applyAlignment="1">
      <alignment vertical="top"/>
      <protection/>
    </xf>
    <xf numFmtId="0" fontId="15" fillId="0" borderId="20" xfId="61" applyNumberFormat="1" applyFont="1" applyFill="1" applyBorder="1" applyAlignment="1">
      <alignment vertical="top"/>
      <protection/>
    </xf>
    <xf numFmtId="0" fontId="4" fillId="0" borderId="20" xfId="61" applyNumberFormat="1" applyFont="1" applyFill="1" applyBorder="1" applyAlignment="1">
      <alignment vertical="top"/>
      <protection/>
    </xf>
    <xf numFmtId="2" fontId="15" fillId="0" borderId="21" xfId="61" applyNumberFormat="1" applyFont="1" applyFill="1" applyBorder="1" applyAlignment="1">
      <alignment vertical="top"/>
      <protection/>
    </xf>
    <xf numFmtId="0" fontId="7" fillId="0" borderId="21" xfId="61" applyNumberFormat="1" applyFont="1" applyFill="1" applyBorder="1" applyAlignment="1">
      <alignment horizontal="left" vertical="top"/>
      <protection/>
    </xf>
    <xf numFmtId="0" fontId="7" fillId="36" borderId="11" xfId="57" applyNumberFormat="1" applyFont="1" applyFill="1" applyBorder="1" applyAlignment="1">
      <alignment horizontal="center" vertical="top" wrapText="1"/>
      <protection/>
    </xf>
    <xf numFmtId="0" fontId="4" fillId="0" borderId="21" xfId="61" applyNumberFormat="1" applyFont="1" applyFill="1" applyBorder="1" applyAlignment="1">
      <alignment vertical="top" wrapText="1"/>
      <protection/>
    </xf>
    <xf numFmtId="0" fontId="14" fillId="0" borderId="17" xfId="61" applyNumberFormat="1" applyFont="1" applyFill="1" applyBorder="1" applyAlignment="1">
      <alignment horizontal="center" vertical="center" wrapText="1" readingOrder="1"/>
      <protection/>
    </xf>
    <xf numFmtId="0" fontId="7" fillId="0" borderId="17" xfId="57" applyNumberFormat="1" applyFont="1" applyFill="1" applyBorder="1" applyAlignment="1" applyProtection="1">
      <alignment horizontal="center" vertical="center"/>
      <protection locked="0"/>
    </xf>
    <xf numFmtId="2" fontId="7" fillId="0" borderId="17" xfId="57" applyNumberFormat="1" applyFont="1" applyFill="1" applyBorder="1" applyAlignment="1" applyProtection="1">
      <alignment horizontal="right" vertical="top"/>
      <protection/>
    </xf>
    <xf numFmtId="2" fontId="4" fillId="0" borderId="17" xfId="61" applyNumberFormat="1" applyFont="1" applyFill="1" applyBorder="1" applyAlignment="1">
      <alignment vertical="top"/>
      <protection/>
    </xf>
    <xf numFmtId="2" fontId="4" fillId="0" borderId="17" xfId="57" applyNumberFormat="1" applyFont="1" applyFill="1" applyBorder="1" applyAlignment="1">
      <alignment vertical="top"/>
      <protection/>
    </xf>
    <xf numFmtId="2" fontId="7" fillId="0" borderId="17" xfId="57" applyNumberFormat="1" applyFont="1" applyFill="1" applyBorder="1" applyAlignment="1" applyProtection="1">
      <alignment horizontal="left" vertical="top"/>
      <protection locked="0"/>
    </xf>
    <xf numFmtId="2" fontId="7" fillId="34" borderId="17" xfId="57" applyNumberFormat="1" applyFont="1" applyFill="1" applyBorder="1" applyAlignment="1" applyProtection="1">
      <alignment horizontal="center" vertical="center"/>
      <protection locked="0"/>
    </xf>
    <xf numFmtId="2" fontId="7" fillId="0" borderId="17" xfId="61" applyNumberFormat="1" applyFont="1" applyFill="1" applyBorder="1" applyAlignment="1">
      <alignment horizontal="center" vertical="center"/>
      <protection/>
    </xf>
    <xf numFmtId="2" fontId="7" fillId="0" borderId="17" xfId="57" applyNumberFormat="1" applyFont="1" applyFill="1" applyBorder="1" applyAlignment="1">
      <alignment horizontal="center" vertical="center" wrapText="1"/>
      <protection/>
    </xf>
    <xf numFmtId="2" fontId="7" fillId="0" borderId="17" xfId="57" applyNumberFormat="1" applyFont="1" applyFill="1" applyBorder="1" applyAlignment="1">
      <alignment horizontal="center" vertical="top" wrapText="1"/>
      <protection/>
    </xf>
    <xf numFmtId="2" fontId="7" fillId="0" borderId="17" xfId="59" applyNumberFormat="1" applyFont="1" applyFill="1" applyBorder="1" applyAlignment="1">
      <alignment horizontal="center" vertical="center"/>
      <protection/>
    </xf>
    <xf numFmtId="0" fontId="4" fillId="0" borderId="17" xfId="61" applyNumberFormat="1" applyFont="1" applyFill="1" applyBorder="1" applyAlignment="1">
      <alignment vertical="top" wrapText="1"/>
      <protection/>
    </xf>
    <xf numFmtId="0" fontId="11" fillId="0" borderId="10" xfId="57" applyNumberFormat="1" applyFont="1" applyFill="1" applyBorder="1" applyAlignment="1">
      <alignment horizontal="center" vertical="center" wrapText="1"/>
      <protection/>
    </xf>
    <xf numFmtId="0" fontId="11" fillId="0" borderId="14" xfId="57" applyNumberFormat="1" applyFont="1" applyFill="1" applyBorder="1" applyAlignment="1">
      <alignment horizontal="center" vertical="center" wrapText="1"/>
      <protection/>
    </xf>
    <xf numFmtId="0" fontId="11" fillId="0" borderId="22"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8" fillId="37" borderId="0" xfId="57" applyNumberFormat="1" applyFont="1" applyFill="1" applyBorder="1" applyAlignment="1">
      <alignment horizontal="left" vertical="center" wrapText="1"/>
      <protection/>
    </xf>
    <xf numFmtId="0" fontId="10" fillId="0" borderId="20"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61" fillId="0" borderId="17" xfId="0" applyFont="1" applyFill="1" applyBorder="1" applyAlignment="1">
      <alignment horizontal="center" vertical="center" wrapText="1"/>
    </xf>
    <xf numFmtId="0" fontId="21"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2"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63" zoomScaleNormal="63" zoomScaleSheetLayoutView="50" zoomScalePageLayoutView="0" workbookViewId="0" topLeftCell="A1">
      <selection activeCell="BH15" sqref="BH15"/>
    </sheetView>
  </sheetViews>
  <sheetFormatPr defaultColWidth="9.140625" defaultRowHeight="15"/>
  <cols>
    <col min="1" max="1" width="11.8515625" style="1" customWidth="1"/>
    <col min="2" max="2" width="72.00390625" style="1" customWidth="1"/>
    <col min="3" max="3" width="11.8515625" style="1" hidden="1" customWidth="1"/>
    <col min="4" max="4" width="10.57421875" style="1" customWidth="1"/>
    <col min="5" max="5" width="10.140625" style="1" customWidth="1"/>
    <col min="6" max="6" width="11.8515625" style="1" hidden="1" customWidth="1"/>
    <col min="7" max="7" width="12.00390625" style="1" hidden="1" customWidth="1"/>
    <col min="8" max="11" width="9.140625" style="1" hidden="1" customWidth="1"/>
    <col min="12" max="12" width="14.57421875" style="1" hidden="1" customWidth="1"/>
    <col min="13" max="13" width="12.28125" style="1" customWidth="1"/>
    <col min="14" max="14" width="14.57421875" style="2"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hidden="1" customWidth="1"/>
    <col min="54" max="54" width="19.57421875" style="1" hidden="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8" t="s">
        <v>64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69</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68</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122.25" customHeight="1">
      <c r="A8" s="11" t="s">
        <v>36</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50" customHeight="1">
      <c r="A9" s="73" t="s">
        <v>65</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52</v>
      </c>
      <c r="C11" s="19" t="s">
        <v>14</v>
      </c>
      <c r="D11" s="19" t="s">
        <v>15</v>
      </c>
      <c r="E11" s="19" t="s">
        <v>16</v>
      </c>
      <c r="F11" s="19" t="s">
        <v>40</v>
      </c>
      <c r="G11" s="19" t="s">
        <v>41</v>
      </c>
      <c r="H11" s="19"/>
      <c r="I11" s="19" t="s">
        <v>17</v>
      </c>
      <c r="J11" s="19" t="s">
        <v>18</v>
      </c>
      <c r="K11" s="19" t="s">
        <v>19</v>
      </c>
      <c r="L11" s="19" t="s">
        <v>20</v>
      </c>
      <c r="M11" s="20" t="s">
        <v>37</v>
      </c>
      <c r="N11" s="19" t="s">
        <v>46</v>
      </c>
      <c r="O11" s="19" t="s">
        <v>49</v>
      </c>
      <c r="P11" s="19" t="s">
        <v>50</v>
      </c>
      <c r="Q11" s="19" t="s">
        <v>42</v>
      </c>
      <c r="R11" s="19" t="s">
        <v>47</v>
      </c>
      <c r="S11" s="19" t="s">
        <v>45</v>
      </c>
      <c r="T11" s="19" t="s">
        <v>42</v>
      </c>
      <c r="U11" s="19" t="s">
        <v>47</v>
      </c>
      <c r="V11" s="19" t="s">
        <v>48</v>
      </c>
      <c r="W11" s="19" t="s">
        <v>43</v>
      </c>
      <c r="X11" s="19" t="s">
        <v>44</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39</v>
      </c>
      <c r="BC11" s="22" t="s">
        <v>21</v>
      </c>
      <c r="IE11" s="18"/>
      <c r="IF11" s="18"/>
      <c r="IG11" s="18"/>
      <c r="IH11" s="18"/>
      <c r="II11" s="18"/>
    </row>
    <row r="12" spans="1:243" s="17" customFormat="1" ht="15">
      <c r="A12" s="16">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13</v>
      </c>
      <c r="T12" s="59">
        <v>14</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15</v>
      </c>
      <c r="BB12" s="59">
        <v>16</v>
      </c>
      <c r="BC12" s="59">
        <v>17</v>
      </c>
      <c r="IE12" s="18"/>
      <c r="IF12" s="18"/>
      <c r="IG12" s="18"/>
      <c r="IH12" s="18"/>
      <c r="II12" s="18"/>
    </row>
    <row r="13" spans="1:243" s="23" customFormat="1" ht="69" customHeight="1">
      <c r="A13" s="47">
        <v>1.01</v>
      </c>
      <c r="B13" s="48" t="s">
        <v>66</v>
      </c>
      <c r="C13" s="61" t="s">
        <v>22</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IA13" s="23">
        <v>1.01</v>
      </c>
      <c r="IB13" s="45" t="s">
        <v>66</v>
      </c>
      <c r="IC13" s="23" t="s">
        <v>22</v>
      </c>
      <c r="IE13" s="24"/>
      <c r="IF13" s="24" t="s">
        <v>26</v>
      </c>
      <c r="IG13" s="24" t="s">
        <v>22</v>
      </c>
      <c r="IH13" s="24">
        <v>123.223</v>
      </c>
      <c r="II13" s="24" t="s">
        <v>23</v>
      </c>
    </row>
    <row r="14" spans="1:243" s="23" customFormat="1" ht="69" customHeight="1">
      <c r="A14" s="47">
        <v>1.02</v>
      </c>
      <c r="B14" s="49" t="s">
        <v>59</v>
      </c>
      <c r="C14" s="61" t="s">
        <v>27</v>
      </c>
      <c r="D14" s="50">
        <v>900</v>
      </c>
      <c r="E14" s="50" t="s">
        <v>57</v>
      </c>
      <c r="F14" s="44"/>
      <c r="G14" s="62"/>
      <c r="H14" s="63"/>
      <c r="I14" s="64" t="s">
        <v>24</v>
      </c>
      <c r="J14" s="65">
        <f aca="true" t="shared" si="0" ref="J14:J20">IF(I14="Less(-)",-1,1)</f>
        <v>1</v>
      </c>
      <c r="K14" s="66" t="s">
        <v>25</v>
      </c>
      <c r="L14" s="66" t="s">
        <v>4</v>
      </c>
      <c r="M14" s="67"/>
      <c r="N14" s="46">
        <f aca="true" t="shared" si="1" ref="N14:N20">M14*D14</f>
        <v>0</v>
      </c>
      <c r="O14" s="67"/>
      <c r="P14" s="67"/>
      <c r="Q14" s="43"/>
      <c r="R14" s="42">
        <f aca="true" t="shared" si="2" ref="R14:R21">N14*Q14</f>
        <v>0</v>
      </c>
      <c r="S14" s="68">
        <f aca="true" t="shared" si="3" ref="S14:S21">N14+P14+R14</f>
        <v>0</v>
      </c>
      <c r="T14" s="43"/>
      <c r="U14" s="42">
        <f aca="true" t="shared" si="4" ref="U14:U21">S14*T14</f>
        <v>0</v>
      </c>
      <c r="V14" s="69">
        <f aca="true" t="shared" si="5" ref="V14:V21">S14+U14</f>
        <v>0</v>
      </c>
      <c r="W14" s="42"/>
      <c r="X14" s="69"/>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8">
        <f aca="true" t="shared" si="6" ref="BA14:BA20">N14</f>
        <v>0</v>
      </c>
      <c r="BB14" s="71">
        <f aca="true" t="shared" si="7" ref="BB14:BB20">N14+O14+P14+R14</f>
        <v>0</v>
      </c>
      <c r="BC14" s="72" t="str">
        <f aca="true" t="shared" si="8" ref="BC14:BC20">SpellNumber(L14,BB14)</f>
        <v>INR Zero Only</v>
      </c>
      <c r="IA14" s="23">
        <v>1.02</v>
      </c>
      <c r="IB14" s="45" t="s">
        <v>59</v>
      </c>
      <c r="IC14" s="23" t="s">
        <v>27</v>
      </c>
      <c r="ID14" s="23">
        <v>900</v>
      </c>
      <c r="IE14" s="24" t="s">
        <v>57</v>
      </c>
      <c r="IF14" s="24"/>
      <c r="IG14" s="24"/>
      <c r="IH14" s="24"/>
      <c r="II14" s="24"/>
    </row>
    <row r="15" spans="1:243" s="23" customFormat="1" ht="69" customHeight="1">
      <c r="A15" s="47">
        <v>1.03</v>
      </c>
      <c r="B15" s="49" t="s">
        <v>60</v>
      </c>
      <c r="C15" s="61" t="s">
        <v>51</v>
      </c>
      <c r="D15" s="50">
        <v>480</v>
      </c>
      <c r="E15" s="50" t="s">
        <v>57</v>
      </c>
      <c r="F15" s="44"/>
      <c r="G15" s="62"/>
      <c r="H15" s="63"/>
      <c r="I15" s="64" t="s">
        <v>24</v>
      </c>
      <c r="J15" s="65">
        <f t="shared" si="0"/>
        <v>1</v>
      </c>
      <c r="K15" s="66" t="s">
        <v>25</v>
      </c>
      <c r="L15" s="66" t="s">
        <v>4</v>
      </c>
      <c r="M15" s="67"/>
      <c r="N15" s="46">
        <f t="shared" si="1"/>
        <v>0</v>
      </c>
      <c r="O15" s="67"/>
      <c r="P15" s="67"/>
      <c r="Q15" s="43"/>
      <c r="R15" s="42">
        <f t="shared" si="2"/>
        <v>0</v>
      </c>
      <c r="S15" s="68">
        <f t="shared" si="3"/>
        <v>0</v>
      </c>
      <c r="T15" s="43"/>
      <c r="U15" s="42">
        <f t="shared" si="4"/>
        <v>0</v>
      </c>
      <c r="V15" s="69">
        <f t="shared" si="5"/>
        <v>0</v>
      </c>
      <c r="W15" s="42"/>
      <c r="X15" s="69"/>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8">
        <f t="shared" si="6"/>
        <v>0</v>
      </c>
      <c r="BB15" s="71">
        <f t="shared" si="7"/>
        <v>0</v>
      </c>
      <c r="BC15" s="72" t="str">
        <f t="shared" si="8"/>
        <v>INR Zero Only</v>
      </c>
      <c r="IA15" s="23">
        <v>1.03</v>
      </c>
      <c r="IB15" s="45" t="s">
        <v>60</v>
      </c>
      <c r="IC15" s="23" t="s">
        <v>51</v>
      </c>
      <c r="ID15" s="23">
        <v>480</v>
      </c>
      <c r="IE15" s="24" t="s">
        <v>57</v>
      </c>
      <c r="IF15" s="24"/>
      <c r="IG15" s="24"/>
      <c r="IH15" s="24"/>
      <c r="II15" s="24"/>
    </row>
    <row r="16" spans="1:243" s="23" customFormat="1" ht="69" customHeight="1">
      <c r="A16" s="47">
        <v>1.04</v>
      </c>
      <c r="B16" s="49" t="s">
        <v>61</v>
      </c>
      <c r="C16" s="61" t="s">
        <v>30</v>
      </c>
      <c r="D16" s="50">
        <v>64</v>
      </c>
      <c r="E16" s="50" t="s">
        <v>57</v>
      </c>
      <c r="F16" s="44"/>
      <c r="G16" s="62"/>
      <c r="H16" s="63"/>
      <c r="I16" s="64" t="s">
        <v>24</v>
      </c>
      <c r="J16" s="65">
        <f t="shared" si="0"/>
        <v>1</v>
      </c>
      <c r="K16" s="66" t="s">
        <v>25</v>
      </c>
      <c r="L16" s="66" t="s">
        <v>4</v>
      </c>
      <c r="M16" s="67"/>
      <c r="N16" s="46">
        <f t="shared" si="1"/>
        <v>0</v>
      </c>
      <c r="O16" s="67"/>
      <c r="P16" s="67"/>
      <c r="Q16" s="43"/>
      <c r="R16" s="42">
        <f t="shared" si="2"/>
        <v>0</v>
      </c>
      <c r="S16" s="68">
        <f t="shared" si="3"/>
        <v>0</v>
      </c>
      <c r="T16" s="43"/>
      <c r="U16" s="42">
        <f t="shared" si="4"/>
        <v>0</v>
      </c>
      <c r="V16" s="69">
        <f t="shared" si="5"/>
        <v>0</v>
      </c>
      <c r="W16" s="42"/>
      <c r="X16" s="69"/>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68">
        <f t="shared" si="6"/>
        <v>0</v>
      </c>
      <c r="BB16" s="71">
        <f t="shared" si="7"/>
        <v>0</v>
      </c>
      <c r="BC16" s="72" t="str">
        <f t="shared" si="8"/>
        <v>INR Zero Only</v>
      </c>
      <c r="IA16" s="23">
        <v>1.04</v>
      </c>
      <c r="IB16" s="45" t="s">
        <v>61</v>
      </c>
      <c r="IC16" s="23" t="s">
        <v>30</v>
      </c>
      <c r="ID16" s="23">
        <v>64</v>
      </c>
      <c r="IE16" s="24" t="s">
        <v>57</v>
      </c>
      <c r="IF16" s="24"/>
      <c r="IG16" s="24"/>
      <c r="IH16" s="24"/>
      <c r="II16" s="24"/>
    </row>
    <row r="17" spans="1:243" s="23" customFormat="1" ht="69" customHeight="1">
      <c r="A17" s="47">
        <v>1.05</v>
      </c>
      <c r="B17" s="49" t="s">
        <v>58</v>
      </c>
      <c r="C17" s="61" t="s">
        <v>53</v>
      </c>
      <c r="D17" s="50">
        <v>6</v>
      </c>
      <c r="E17" s="50" t="s">
        <v>57</v>
      </c>
      <c r="F17" s="44"/>
      <c r="G17" s="62"/>
      <c r="H17" s="63"/>
      <c r="I17" s="64" t="s">
        <v>24</v>
      </c>
      <c r="J17" s="65">
        <f t="shared" si="0"/>
        <v>1</v>
      </c>
      <c r="K17" s="66" t="s">
        <v>25</v>
      </c>
      <c r="L17" s="66" t="s">
        <v>4</v>
      </c>
      <c r="M17" s="67"/>
      <c r="N17" s="46">
        <f t="shared" si="1"/>
        <v>0</v>
      </c>
      <c r="O17" s="67"/>
      <c r="P17" s="67"/>
      <c r="Q17" s="43"/>
      <c r="R17" s="42">
        <f t="shared" si="2"/>
        <v>0</v>
      </c>
      <c r="S17" s="68">
        <f t="shared" si="3"/>
        <v>0</v>
      </c>
      <c r="T17" s="43"/>
      <c r="U17" s="42">
        <f t="shared" si="4"/>
        <v>0</v>
      </c>
      <c r="V17" s="69">
        <f t="shared" si="5"/>
        <v>0</v>
      </c>
      <c r="W17" s="42"/>
      <c r="X17" s="69"/>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68">
        <f t="shared" si="6"/>
        <v>0</v>
      </c>
      <c r="BB17" s="71">
        <f t="shared" si="7"/>
        <v>0</v>
      </c>
      <c r="BC17" s="72" t="str">
        <f t="shared" si="8"/>
        <v>INR Zero Only</v>
      </c>
      <c r="IA17" s="23">
        <v>1.05</v>
      </c>
      <c r="IB17" s="45" t="s">
        <v>58</v>
      </c>
      <c r="IC17" s="23" t="s">
        <v>53</v>
      </c>
      <c r="ID17" s="23">
        <v>6</v>
      </c>
      <c r="IE17" s="24" t="s">
        <v>57</v>
      </c>
      <c r="IF17" s="24"/>
      <c r="IG17" s="24"/>
      <c r="IH17" s="24"/>
      <c r="II17" s="24"/>
    </row>
    <row r="18" spans="1:243" s="23" customFormat="1" ht="69" customHeight="1">
      <c r="A18" s="47">
        <v>1.06</v>
      </c>
      <c r="B18" s="48" t="s">
        <v>67</v>
      </c>
      <c r="C18" s="61" t="s">
        <v>54</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IA18" s="23">
        <v>1.06</v>
      </c>
      <c r="IB18" s="45" t="s">
        <v>67</v>
      </c>
      <c r="IC18" s="23" t="s">
        <v>54</v>
      </c>
      <c r="IE18" s="24"/>
      <c r="IF18" s="24"/>
      <c r="IG18" s="24"/>
      <c r="IH18" s="24"/>
      <c r="II18" s="24"/>
    </row>
    <row r="19" spans="1:243" s="23" customFormat="1" ht="69" customHeight="1">
      <c r="A19" s="47">
        <v>1.07</v>
      </c>
      <c r="B19" s="51" t="s">
        <v>62</v>
      </c>
      <c r="C19" s="61" t="s">
        <v>55</v>
      </c>
      <c r="D19" s="50">
        <v>6</v>
      </c>
      <c r="E19" s="50" t="s">
        <v>57</v>
      </c>
      <c r="F19" s="44"/>
      <c r="G19" s="62"/>
      <c r="H19" s="63"/>
      <c r="I19" s="64" t="s">
        <v>24</v>
      </c>
      <c r="J19" s="65">
        <f t="shared" si="0"/>
        <v>1</v>
      </c>
      <c r="K19" s="66" t="s">
        <v>25</v>
      </c>
      <c r="L19" s="66" t="s">
        <v>4</v>
      </c>
      <c r="M19" s="67"/>
      <c r="N19" s="46">
        <f t="shared" si="1"/>
        <v>0</v>
      </c>
      <c r="O19" s="67"/>
      <c r="P19" s="67"/>
      <c r="Q19" s="43"/>
      <c r="R19" s="42">
        <f t="shared" si="2"/>
        <v>0</v>
      </c>
      <c r="S19" s="68">
        <f t="shared" si="3"/>
        <v>0</v>
      </c>
      <c r="T19" s="43"/>
      <c r="U19" s="42">
        <f t="shared" si="4"/>
        <v>0</v>
      </c>
      <c r="V19" s="69">
        <f t="shared" si="5"/>
        <v>0</v>
      </c>
      <c r="W19" s="42"/>
      <c r="X19" s="69"/>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68">
        <f t="shared" si="6"/>
        <v>0</v>
      </c>
      <c r="BB19" s="71">
        <f t="shared" si="7"/>
        <v>0</v>
      </c>
      <c r="BC19" s="72" t="str">
        <f t="shared" si="8"/>
        <v>INR Zero Only</v>
      </c>
      <c r="IA19" s="23">
        <v>1.07</v>
      </c>
      <c r="IB19" s="45" t="s">
        <v>62</v>
      </c>
      <c r="IC19" s="23" t="s">
        <v>55</v>
      </c>
      <c r="ID19" s="23">
        <v>6</v>
      </c>
      <c r="IE19" s="24" t="s">
        <v>57</v>
      </c>
      <c r="IF19" s="24"/>
      <c r="IG19" s="24"/>
      <c r="IH19" s="24"/>
      <c r="II19" s="24"/>
    </row>
    <row r="20" spans="1:243" s="23" customFormat="1" ht="69" customHeight="1">
      <c r="A20" s="47">
        <v>1.08</v>
      </c>
      <c r="B20" s="51" t="s">
        <v>63</v>
      </c>
      <c r="C20" s="61" t="s">
        <v>56</v>
      </c>
      <c r="D20" s="50">
        <v>2</v>
      </c>
      <c r="E20" s="50" t="s">
        <v>57</v>
      </c>
      <c r="F20" s="44"/>
      <c r="G20" s="62"/>
      <c r="H20" s="63"/>
      <c r="I20" s="64" t="s">
        <v>24</v>
      </c>
      <c r="J20" s="65">
        <f t="shared" si="0"/>
        <v>1</v>
      </c>
      <c r="K20" s="66" t="s">
        <v>25</v>
      </c>
      <c r="L20" s="66" t="s">
        <v>4</v>
      </c>
      <c r="M20" s="67"/>
      <c r="N20" s="46">
        <f t="shared" si="1"/>
        <v>0</v>
      </c>
      <c r="O20" s="67"/>
      <c r="P20" s="67"/>
      <c r="Q20" s="43"/>
      <c r="R20" s="42">
        <f t="shared" si="2"/>
        <v>0</v>
      </c>
      <c r="S20" s="68">
        <f t="shared" si="3"/>
        <v>0</v>
      </c>
      <c r="T20" s="43"/>
      <c r="U20" s="42">
        <f t="shared" si="4"/>
        <v>0</v>
      </c>
      <c r="V20" s="69">
        <f t="shared" si="5"/>
        <v>0</v>
      </c>
      <c r="W20" s="42"/>
      <c r="X20" s="69"/>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68">
        <f t="shared" si="6"/>
        <v>0</v>
      </c>
      <c r="BB20" s="71">
        <f t="shared" si="7"/>
        <v>0</v>
      </c>
      <c r="BC20" s="72" t="str">
        <f t="shared" si="8"/>
        <v>INR Zero Only</v>
      </c>
      <c r="IA20" s="23">
        <v>1.08</v>
      </c>
      <c r="IB20" s="45" t="s">
        <v>63</v>
      </c>
      <c r="IC20" s="23" t="s">
        <v>56</v>
      </c>
      <c r="ID20" s="23">
        <v>2</v>
      </c>
      <c r="IE20" s="24" t="s">
        <v>57</v>
      </c>
      <c r="IF20" s="24"/>
      <c r="IG20" s="24"/>
      <c r="IH20" s="24"/>
      <c r="II20" s="24"/>
    </row>
    <row r="21" spans="1:243" s="23" customFormat="1" ht="24.75" customHeight="1">
      <c r="A21" s="58" t="s">
        <v>29</v>
      </c>
      <c r="B21" s="52"/>
      <c r="C21" s="53"/>
      <c r="D21" s="54"/>
      <c r="E21" s="54"/>
      <c r="F21" s="54"/>
      <c r="G21" s="54"/>
      <c r="H21" s="55"/>
      <c r="I21" s="55"/>
      <c r="J21" s="55"/>
      <c r="K21" s="55"/>
      <c r="L21" s="56"/>
      <c r="N21" s="23">
        <f>SUM(N13:N20)</f>
        <v>0</v>
      </c>
      <c r="R21" s="23">
        <f t="shared" si="2"/>
        <v>0</v>
      </c>
      <c r="S21" s="23">
        <f t="shared" si="3"/>
        <v>0</v>
      </c>
      <c r="U21" s="23">
        <f t="shared" si="4"/>
        <v>0</v>
      </c>
      <c r="V21" s="23">
        <f t="shared" si="5"/>
        <v>0</v>
      </c>
      <c r="BA21" s="57">
        <f>SUM(BA13:BA20)</f>
        <v>0</v>
      </c>
      <c r="BB21" s="57">
        <f>SUM(BB13:BB20)</f>
        <v>0</v>
      </c>
      <c r="BC21" s="60" t="str">
        <f>SpellNumber(L21,BB21)</f>
        <v> Zero Only</v>
      </c>
      <c r="IE21" s="24">
        <v>4</v>
      </c>
      <c r="IF21" s="24" t="s">
        <v>28</v>
      </c>
      <c r="IG21" s="24" t="s">
        <v>30</v>
      </c>
      <c r="IH21" s="24">
        <v>10</v>
      </c>
      <c r="II21" s="24" t="s">
        <v>23</v>
      </c>
    </row>
    <row r="22" spans="1:243" s="35" customFormat="1" ht="54.75" customHeight="1" hidden="1">
      <c r="A22" s="26" t="s">
        <v>31</v>
      </c>
      <c r="B22" s="27"/>
      <c r="C22" s="28"/>
      <c r="D22" s="29"/>
      <c r="E22" s="40" t="s">
        <v>32</v>
      </c>
      <c r="F22" s="41"/>
      <c r="G22" s="30"/>
      <c r="H22" s="31"/>
      <c r="I22" s="31"/>
      <c r="J22" s="31"/>
      <c r="K22" s="32"/>
      <c r="L22" s="33"/>
      <c r="M22" s="34" t="s">
        <v>33</v>
      </c>
      <c r="O22" s="23"/>
      <c r="P22" s="23"/>
      <c r="Q22" s="23"/>
      <c r="R22" s="23"/>
      <c r="S22" s="23"/>
      <c r="BA22" s="36">
        <f>IF(ISBLANK(F22),0,IF(E22="Excess (+)",ROUND(BA21+(BA21*F22),2),IF(E22="Less (-)",ROUND(BA21+(BA21*F22*(-1)),2),0)))</f>
        <v>0</v>
      </c>
      <c r="BB22" s="37">
        <f>ROUND(BA22,0)</f>
        <v>0</v>
      </c>
      <c r="BC22" s="38" t="str">
        <f>SpellNumber(L22,BB22)</f>
        <v> Zero Only</v>
      </c>
      <c r="IE22" s="39"/>
      <c r="IF22" s="39"/>
      <c r="IG22" s="39"/>
      <c r="IH22" s="39"/>
      <c r="II22" s="39"/>
    </row>
    <row r="23" spans="1:243" s="35" customFormat="1" ht="43.5" customHeight="1">
      <c r="A23" s="25" t="s">
        <v>34</v>
      </c>
      <c r="B23" s="25"/>
      <c r="C23" s="76" t="str">
        <f>SpellNumber($E$2,BB21)</f>
        <v>INR Zero Only</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IE23" s="39"/>
      <c r="IF23" s="39"/>
      <c r="IG23" s="39"/>
      <c r="IH23" s="39"/>
      <c r="II23" s="39"/>
    </row>
  </sheetData>
  <sheetProtection password="D850" sheet="1"/>
  <mergeCells count="10">
    <mergeCell ref="A9:BC9"/>
    <mergeCell ref="C23:BC23"/>
    <mergeCell ref="A1:L1"/>
    <mergeCell ref="A4:BC4"/>
    <mergeCell ref="A5:BC5"/>
    <mergeCell ref="A6:BC6"/>
    <mergeCell ref="A7:BC7"/>
    <mergeCell ref="B8:BC8"/>
    <mergeCell ref="D13:BC13"/>
    <mergeCell ref="D18:BC1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InputMessage="1" showErrorMessage="1" sqref="L16 L17 L18 L13 L14 L15 L20 L19">
      <formula1>"INR"</formula1>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9:M20 O19:P20 O14:P17 M14:M17">
      <formula1>0</formula1>
      <formula2>999999999999999</formula2>
    </dataValidation>
    <dataValidation allowBlank="1" showInputMessage="1" showErrorMessage="1" promptTitle="Addition / Deduction" prompt="Please Choose the correct One" sqref="J19:J20 J14:J17">
      <formula1>0</formula1>
      <formula2>0</formula2>
    </dataValidation>
    <dataValidation type="list" showErrorMessage="1" sqref="I19:I20 I14: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9:N20 N14: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9:R20 R14:R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9:H20 G14:H17">
      <formula1>0</formula1>
      <formula2>999999999999999</formula2>
    </dataValidation>
    <dataValidation allowBlank="1" showInputMessage="1" showErrorMessage="1" promptTitle="Units" prompt="Please enter Units in text" sqref="E19:E20 E14:E17">
      <formula1>0</formula1>
      <formula2>0</formula2>
    </dataValidation>
    <dataValidation type="list" allowBlank="1" showErrorMessage="1" sqref="K19:K20 K14:K17">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9:U20 U14:U17">
      <formula1>0</formula1>
      <formula2>999999999999999</formula2>
    </dataValidation>
    <dataValidation allowBlank="1" showInputMessage="1" showErrorMessage="1" promptTitle="Quantity" prompt="Please enter the Quantity for this item. " errorTitle="Invalid Entry" error="Only Numeric Values are allowed. " sqref="F19:F20 F14:F17"/>
    <dataValidation type="decimal" allowBlank="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Quantity" prompt="Please enter the Quantity for this item. " errorTitle="Invalid Entry" error="Only Numeric Values are allowed. " sqref="D13:D20">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8" scale="59"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83" t="s">
        <v>35</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2017-08-17T07:42:03Z</cp:lastPrinted>
  <dcterms:created xsi:type="dcterms:W3CDTF">2009-01-30T06:42:42Z</dcterms:created>
  <dcterms:modified xsi:type="dcterms:W3CDTF">2023-07-17T12:24:01Z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