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'BoQ1'!$A$11:$BC$132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<sst xmlns="http://schemas.openxmlformats.org/spreadsheetml/2006/main" count="893" uniqueCount="294">
  <si>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</si>
  <si>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</si>
  <si>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</si>
  <si>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</si>
  <si>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</si>
  <si>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</si>
  <si>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</si>
  <si>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</si>
  <si>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</si>
  <si>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</si>
  <si>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</si>
  <si>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</si>
  <si>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</si>
  <si>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</si>
  <si>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</si>
  <si>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</si>
  <si>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</si>
  <si>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</si>
  <si>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</si>
  <si>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</si>
  <si>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</si>
  <si>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</si>
  <si>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</si>
  <si>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</si>
  <si>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</si>
  <si>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</si>
  <si>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</si>
  <si>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</si>
  <si>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</si>
  <si>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</si>
  <si>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</si>
  <si>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</si>
  <si>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</si>
  <si>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</si>
  <si>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</si>
  <si>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</si>
  <si>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</si>
  <si>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</si>
  <si>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</si>
  <si>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</si>
  <si>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</si>
  <si>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</si>
  <si>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</si>
  <si>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</si>
  <si>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</si>
  <si>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</si>
  <si>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</si>
  <si>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</si>
  <si>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</si>
  <si>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</si>
  <si>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</si>
  <si>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</si>
  <si>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</si>
  <si>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</si>
  <si>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</si>
  <si>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</si>
  <si>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</si>
  <si>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</si>
  <si>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</si>
  <si>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</si>
  <si>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</si>
  <si>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</si>
  <si>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</si>
  <si>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</si>
  <si>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</si>
  <si>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</si>
  <si>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</si>
  <si>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</si>
  <si>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</si>
  <si>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</si>
  <si>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</si>
  <si>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</si>
  <si>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</si>
  <si>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</si>
  <si>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</si>
  <si>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</si>
  <si>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125 mm</t>
  </si>
  <si>
    <t>6 mm cement plaster of mix :</t>
  </si>
  <si>
    <t>1:3 (1 cement : 3 fine sand)</t>
  </si>
  <si>
    <t>Painting with synthetic enamel paint of approved brand and manufacture to give an even shade :</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</si>
  <si>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</si>
  <si>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</si>
  <si>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</si>
  <si>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</si>
  <si>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</si>
  <si>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</si>
  <si>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</si>
  <si>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</si>
  <si>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</si>
  <si>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</si>
  <si>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</si>
  <si>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WATER SUPPLY</t>
  </si>
  <si>
    <t>15 mm dia nominal bore</t>
  </si>
  <si>
    <t>20 mm dia nominal bore</t>
  </si>
  <si>
    <t>Providing and fixing gun metal gate valve with C.I. wheel of approved quality (screwed end) :</t>
  </si>
  <si>
    <t>20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</si>
  <si>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</si>
  <si>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</si>
  <si>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</si>
  <si>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</si>
  <si>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</si>
  <si>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</si>
  <si>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</si>
  <si>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</si>
  <si>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</si>
  <si>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</si>
  <si>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</si>
  <si>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</si>
  <si>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</si>
  <si>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</si>
  <si>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</si>
  <si>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</si>
  <si>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</si>
  <si>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</si>
  <si>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</si>
  <si>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</si>
  <si>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</si>
  <si>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</si>
  <si>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</si>
  <si>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</si>
  <si>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</si>
  <si>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</si>
  <si>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</si>
  <si>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</si>
  <si>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</si>
  <si>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</si>
  <si>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</si>
  <si>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</si>
  <si>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</si>
  <si>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</si>
  <si>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</si>
  <si>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</si>
  <si>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</si>
  <si>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</si>
  <si>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</si>
  <si>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</si>
  <si>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</si>
  <si>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</si>
  <si>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</si>
  <si>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</si>
  <si>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</si>
  <si>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</si>
  <si>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</si>
  <si>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</si>
  <si>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</si>
  <si>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</si>
  <si>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</si>
  <si>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</si>
  <si>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</si>
  <si>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</si>
  <si>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</si>
  <si>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</si>
  <si>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</si>
  <si>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</si>
  <si>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</si>
  <si>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</si>
  <si>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</si>
  <si>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</si>
  <si>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</si>
  <si>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</si>
  <si>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</si>
  <si>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</si>
  <si>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</si>
  <si>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</si>
  <si>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</si>
  <si>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</si>
  <si>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</si>
  <si>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</si>
  <si>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</si>
  <si>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</si>
  <si>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</si>
  <si>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</si>
  <si>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</si>
  <si>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</si>
  <si>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</si>
  <si>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</si>
  <si>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</si>
  <si>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</si>
  <si>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</si>
  <si>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</si>
  <si>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</si>
  <si>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</si>
  <si>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</si>
  <si>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</si>
  <si>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</si>
  <si>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</si>
  <si>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</si>
  <si>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</si>
  <si>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</si>
  <si>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</si>
  <si>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</si>
  <si>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</si>
  <si>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</si>
  <si>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</si>
  <si>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CEMENT CONCRETE (CAST IN SITU)</t>
  </si>
  <si>
    <t>1:2:4 (1 cement : 2 coarse sand (zone-III) derived from natural sources : 4 graded stone aggregate 20 mm nominal size derived from natural sources)</t>
  </si>
  <si>
    <t>Centering and shuttering including strutting, propping etc. and removal of form work for :</t>
  </si>
  <si>
    <t>Foundations, footings, bases for columns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</si>
  <si>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</si>
  <si>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</si>
  <si>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</si>
  <si>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</si>
  <si>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</si>
  <si>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</si>
  <si>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</si>
  <si>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Add for plaster drip course/ groove in plastered surface or moulding to R.C.C. projections.</t>
  </si>
  <si>
    <t>Brick work with common burnt clay F.P.S. (non modular) bricks of class designation 7.5 in foundation and plinth in:</t>
  </si>
  <si>
    <t>WOOD AND P. V. C. WORK</t>
  </si>
  <si>
    <t>Providing and fixing ISI marked oxidised M.S. sliding door bolts with nuts and screws etc. complete :</t>
  </si>
  <si>
    <t>250x16 mm</t>
  </si>
  <si>
    <t>200x10 mm</t>
  </si>
  <si>
    <t>150x10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</si>
  <si>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</si>
  <si>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</si>
  <si>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</si>
  <si>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</si>
  <si>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</si>
  <si>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</si>
  <si>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</si>
  <si>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</si>
  <si>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</si>
  <si>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</si>
  <si>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</si>
  <si>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</si>
  <si>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</si>
  <si>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</si>
  <si>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</si>
  <si>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</si>
  <si>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</si>
  <si>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</si>
  <si>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</si>
  <si>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</si>
  <si>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</si>
  <si>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</si>
  <si>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</si>
  <si>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</si>
  <si>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Dismantling and Demolishing</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</si>
  <si>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</si>
  <si>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</si>
  <si>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</si>
  <si>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above 25 mm and up to 40 mm</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</si>
  <si>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</si>
  <si>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</si>
  <si>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G.I. pipes complete with G.I. fittings and clamps, i/c cutting and making good the walls etc.   Internal work - Exposed on wall</t>
  </si>
  <si>
    <t>Providing and fixing ball valve (brass) of approved quality, High or low pressure, with plastic floats complete :</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</si>
  <si>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</si>
  <si>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</si>
  <si>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</si>
  <si>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</si>
  <si>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</si>
  <si>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</si>
  <si>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</si>
  <si>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</si>
  <si>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Epoxy bonding adhesive having coverage 2.20 sqm/kg of approved make</t>
  </si>
  <si>
    <t>MINOR CIVIL MAINTENANCE WORK</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</si>
  <si>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</si>
  <si>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Ffixing available G.I. pipes complete with G.I. fittings and clamps, i/c cutting and making good the walls etc. Internal work - Exposed on wall
20 mm dia nominal bore
</t>
  </si>
  <si>
    <t>Metre</t>
  </si>
  <si>
    <t>Name of Work: Rectification of seepage problem from roof and Provision of Stair case for approachable roof in house no 665.</t>
  </si>
  <si>
    <t>Contract No:   22/C/D2/2022-23/01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</si>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</sst>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2"/>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191</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191</v>
      </c>
      <c r="IC13" s="22" t="s">
        <v>55</v>
      </c>
      <c r="IE13" s="23"/>
      <c r="IF13" s="23" t="s">
        <v>34</v>
      </c>
      <c r="IG13" s="23" t="s">
        <v>35</v>
      </c>
      <c r="IH13" s="23">
        <v>10</v>
      </c>
      <c r="II13" s="23" t="s">
        <v>36</v>
      </c>
    </row>
    <row r="14" spans="1:243" s="22" customFormat="1" ht="128.25">
      <c r="A14" s="66">
        <v>1.01</v>
      </c>
      <c r="B14" s="71" t="s">
        <v>192</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192</v>
      </c>
      <c r="IC14" s="22" t="s">
        <v>56</v>
      </c>
      <c r="IE14" s="23"/>
      <c r="IF14" s="23" t="s">
        <v>40</v>
      </c>
      <c r="IG14" s="23" t="s">
        <v>35</v>
      </c>
      <c r="IH14" s="23">
        <v>123.223</v>
      </c>
      <c r="II14" s="23" t="s">
        <v>37</v>
      </c>
    </row>
    <row r="15" spans="1:243" s="22" customFormat="1" ht="28.5">
      <c r="A15" s="66">
        <v>1.02</v>
      </c>
      <c r="B15" s="67" t="s">
        <v>193</v>
      </c>
      <c r="C15" s="39" t="s">
        <v>57</v>
      </c>
      <c r="D15" s="68">
        <v>1.1</v>
      </c>
      <c r="E15" s="69" t="s">
        <v>64</v>
      </c>
      <c r="F15" s="70">
        <v>180.14</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45">ROUND(total_amount_ba($B$2,$D$2,D15,F15,J15,K15,M15),0)</f>
        <v>198</v>
      </c>
      <c r="BB15" s="60">
        <f aca="true" t="shared" si="2" ref="BB14:BB45">BA15+SUM(N15:AZ15)</f>
        <v>198</v>
      </c>
      <c r="BC15" s="56" t="str">
        <f aca="true" t="shared" si="3" ref="BC14:BC45">SpellNumber(L15,BB15)</f>
        <v>INR  One Hundred &amp; Ninety Eight  Only</v>
      </c>
      <c r="IA15" s="22">
        <v>1.02</v>
      </c>
      <c r="IB15" s="22" t="s">
        <v>193</v>
      </c>
      <c r="IC15" s="22" t="s">
        <v>57</v>
      </c>
      <c r="ID15" s="22">
        <v>1.1</v>
      </c>
      <c r="IE15" s="23" t="s">
        <v>64</v>
      </c>
      <c r="IF15" s="23" t="s">
        <v>41</v>
      </c>
      <c r="IG15" s="23" t="s">
        <v>42</v>
      </c>
      <c r="IH15" s="23">
        <v>213</v>
      </c>
      <c r="II15" s="23" t="s">
        <v>37</v>
      </c>
    </row>
    <row r="16" spans="1:243" s="22" customFormat="1" ht="15.75">
      <c r="A16" s="66">
        <v>2</v>
      </c>
      <c r="B16" s="67" t="s">
        <v>194</v>
      </c>
      <c r="C16" s="39" t="s">
        <v>97</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194</v>
      </c>
      <c r="IC16" s="22" t="s">
        <v>97</v>
      </c>
      <c r="IE16" s="23"/>
      <c r="IF16" s="23"/>
      <c r="IG16" s="23"/>
      <c r="IH16" s="23"/>
      <c r="II16" s="23"/>
    </row>
    <row r="17" spans="1:243" s="22" customFormat="1" ht="71.25">
      <c r="A17" s="66">
        <v>2.01</v>
      </c>
      <c r="B17" s="67" t="s">
        <v>171</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171</v>
      </c>
      <c r="IC17" s="22" t="s">
        <v>58</v>
      </c>
      <c r="IE17" s="23"/>
      <c r="IF17" s="23"/>
      <c r="IG17" s="23"/>
      <c r="IH17" s="23"/>
      <c r="II17" s="23"/>
    </row>
    <row r="18" spans="1:243" s="22" customFormat="1" ht="71.25">
      <c r="A18" s="66">
        <v>2.02</v>
      </c>
      <c r="B18" s="67" t="s">
        <v>195</v>
      </c>
      <c r="C18" s="39" t="s">
        <v>98</v>
      </c>
      <c r="D18" s="68">
        <v>0.9</v>
      </c>
      <c r="E18" s="69" t="s">
        <v>64</v>
      </c>
      <c r="F18" s="70">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5812</v>
      </c>
      <c r="BB18" s="60">
        <f t="shared" si="2"/>
        <v>5812</v>
      </c>
      <c r="BC18" s="56" t="str">
        <f t="shared" si="3"/>
        <v>INR  Five Thousand Eight Hundred &amp; Twelve  Only</v>
      </c>
      <c r="IA18" s="22">
        <v>2.02</v>
      </c>
      <c r="IB18" s="22" t="s">
        <v>195</v>
      </c>
      <c r="IC18" s="22" t="s">
        <v>98</v>
      </c>
      <c r="ID18" s="22">
        <v>0.9</v>
      </c>
      <c r="IE18" s="23" t="s">
        <v>64</v>
      </c>
      <c r="IF18" s="23"/>
      <c r="IG18" s="23"/>
      <c r="IH18" s="23"/>
      <c r="II18" s="23"/>
    </row>
    <row r="19" spans="1:243" s="22" customFormat="1" ht="42.75">
      <c r="A19" s="66">
        <v>2.03</v>
      </c>
      <c r="B19" s="67" t="s">
        <v>196</v>
      </c>
      <c r="C19" s="39" t="s">
        <v>99</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196</v>
      </c>
      <c r="IC19" s="22" t="s">
        <v>99</v>
      </c>
      <c r="IE19" s="23"/>
      <c r="IF19" s="23"/>
      <c r="IG19" s="23"/>
      <c r="IH19" s="23"/>
      <c r="II19" s="23"/>
    </row>
    <row r="20" spans="1:243" s="22" customFormat="1" ht="30.75" customHeight="1">
      <c r="A20" s="66">
        <v>2.04</v>
      </c>
      <c r="B20" s="67" t="s">
        <v>197</v>
      </c>
      <c r="C20" s="39" t="s">
        <v>59</v>
      </c>
      <c r="D20" s="68">
        <v>6.66</v>
      </c>
      <c r="E20" s="69" t="s">
        <v>52</v>
      </c>
      <c r="F20" s="70">
        <v>270.01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1798</v>
      </c>
      <c r="BB20" s="60">
        <f t="shared" si="2"/>
        <v>1798</v>
      </c>
      <c r="BC20" s="56" t="str">
        <f t="shared" si="3"/>
        <v>INR  One Thousand Seven Hundred &amp; Ninety Eight  Only</v>
      </c>
      <c r="IA20" s="22">
        <v>2.04</v>
      </c>
      <c r="IB20" s="22" t="s">
        <v>197</v>
      </c>
      <c r="IC20" s="22" t="s">
        <v>59</v>
      </c>
      <c r="ID20" s="22">
        <v>6.66</v>
      </c>
      <c r="IE20" s="23" t="s">
        <v>52</v>
      </c>
      <c r="IF20" s="23" t="s">
        <v>34</v>
      </c>
      <c r="IG20" s="23" t="s">
        <v>43</v>
      </c>
      <c r="IH20" s="23">
        <v>10</v>
      </c>
      <c r="II20" s="23" t="s">
        <v>37</v>
      </c>
    </row>
    <row r="21" spans="1:243" s="22" customFormat="1" ht="15.75">
      <c r="A21" s="66">
        <v>3</v>
      </c>
      <c r="B21" s="67" t="s">
        <v>68</v>
      </c>
      <c r="C21" s="39" t="s">
        <v>100</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IA21" s="22">
        <v>3</v>
      </c>
      <c r="IB21" s="22" t="s">
        <v>68</v>
      </c>
      <c r="IC21" s="22" t="s">
        <v>100</v>
      </c>
      <c r="IE21" s="23"/>
      <c r="IF21" s="23"/>
      <c r="IG21" s="23"/>
      <c r="IH21" s="23"/>
      <c r="II21" s="23"/>
    </row>
    <row r="22" spans="1:243" s="22" customFormat="1" ht="128.25">
      <c r="A22" s="66">
        <v>3.01</v>
      </c>
      <c r="B22" s="67" t="s">
        <v>198</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3.01</v>
      </c>
      <c r="IB22" s="22" t="s">
        <v>198</v>
      </c>
      <c r="IC22" s="22" t="s">
        <v>60</v>
      </c>
      <c r="IE22" s="23"/>
      <c r="IF22" s="23" t="s">
        <v>40</v>
      </c>
      <c r="IG22" s="23" t="s">
        <v>35</v>
      </c>
      <c r="IH22" s="23">
        <v>123.223</v>
      </c>
      <c r="II22" s="23" t="s">
        <v>37</v>
      </c>
    </row>
    <row r="23" spans="1:243" s="22" customFormat="1" ht="71.25">
      <c r="A23" s="66">
        <v>3.02</v>
      </c>
      <c r="B23" s="67" t="s">
        <v>199</v>
      </c>
      <c r="C23" s="39" t="s">
        <v>101</v>
      </c>
      <c r="D23" s="68">
        <v>0.11</v>
      </c>
      <c r="E23" s="69" t="s">
        <v>64</v>
      </c>
      <c r="F23" s="70">
        <v>8930.33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982</v>
      </c>
      <c r="BB23" s="60">
        <f t="shared" si="2"/>
        <v>982</v>
      </c>
      <c r="BC23" s="56" t="str">
        <f t="shared" si="3"/>
        <v>INR  Nine Hundred &amp; Eighty Two  Only</v>
      </c>
      <c r="IA23" s="22">
        <v>3.02</v>
      </c>
      <c r="IB23" s="22" t="s">
        <v>199</v>
      </c>
      <c r="IC23" s="22" t="s">
        <v>101</v>
      </c>
      <c r="ID23" s="22">
        <v>0.11</v>
      </c>
      <c r="IE23" s="23" t="s">
        <v>64</v>
      </c>
      <c r="IF23" s="23" t="s">
        <v>44</v>
      </c>
      <c r="IG23" s="23" t="s">
        <v>45</v>
      </c>
      <c r="IH23" s="23">
        <v>10</v>
      </c>
      <c r="II23" s="23" t="s">
        <v>37</v>
      </c>
    </row>
    <row r="24" spans="1:243" s="22" customFormat="1" ht="199.5">
      <c r="A24" s="66">
        <v>3.03</v>
      </c>
      <c r="B24" s="67" t="s">
        <v>200</v>
      </c>
      <c r="C24" s="39" t="s">
        <v>102</v>
      </c>
      <c r="D24" s="68">
        <v>2.6</v>
      </c>
      <c r="E24" s="69" t="s">
        <v>64</v>
      </c>
      <c r="F24" s="70">
        <v>9398.77</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24437</v>
      </c>
      <c r="BB24" s="60">
        <f t="shared" si="2"/>
        <v>24437</v>
      </c>
      <c r="BC24" s="56" t="str">
        <f t="shared" si="3"/>
        <v>INR  Twenty Four Thousand Four Hundred &amp; Thirty Seven  Only</v>
      </c>
      <c r="IA24" s="22">
        <v>3.03</v>
      </c>
      <c r="IB24" s="22" t="s">
        <v>200</v>
      </c>
      <c r="IC24" s="22" t="s">
        <v>102</v>
      </c>
      <c r="ID24" s="22">
        <v>2.6</v>
      </c>
      <c r="IE24" s="23" t="s">
        <v>64</v>
      </c>
      <c r="IF24" s="23"/>
      <c r="IG24" s="23"/>
      <c r="IH24" s="23"/>
      <c r="II24" s="23"/>
    </row>
    <row r="25" spans="1:243" s="22" customFormat="1" ht="42.75">
      <c r="A25" s="66">
        <v>3.04</v>
      </c>
      <c r="B25" s="67" t="s">
        <v>69</v>
      </c>
      <c r="C25" s="39" t="s">
        <v>103</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3.04</v>
      </c>
      <c r="IB25" s="22" t="s">
        <v>69</v>
      </c>
      <c r="IC25" s="22" t="s">
        <v>103</v>
      </c>
      <c r="IE25" s="23"/>
      <c r="IF25" s="23" t="s">
        <v>41</v>
      </c>
      <c r="IG25" s="23" t="s">
        <v>42</v>
      </c>
      <c r="IH25" s="23">
        <v>213</v>
      </c>
      <c r="II25" s="23" t="s">
        <v>37</v>
      </c>
    </row>
    <row r="26" spans="1:243" s="22" customFormat="1" ht="28.5">
      <c r="A26" s="66">
        <v>3.05</v>
      </c>
      <c r="B26" s="67" t="s">
        <v>201</v>
      </c>
      <c r="C26" s="39" t="s">
        <v>104</v>
      </c>
      <c r="D26" s="68">
        <v>0.55</v>
      </c>
      <c r="E26" s="69" t="s">
        <v>52</v>
      </c>
      <c r="F26" s="70">
        <v>270.01</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 t="shared" si="1"/>
        <v>149</v>
      </c>
      <c r="BB26" s="60">
        <f t="shared" si="2"/>
        <v>149</v>
      </c>
      <c r="BC26" s="56" t="str">
        <f t="shared" si="3"/>
        <v>INR  One Hundred &amp; Forty Nine  Only</v>
      </c>
      <c r="IA26" s="22">
        <v>3.05</v>
      </c>
      <c r="IB26" s="22" t="s">
        <v>201</v>
      </c>
      <c r="IC26" s="22" t="s">
        <v>104</v>
      </c>
      <c r="ID26" s="22">
        <v>0.55</v>
      </c>
      <c r="IE26" s="23" t="s">
        <v>52</v>
      </c>
      <c r="IF26" s="23"/>
      <c r="IG26" s="23"/>
      <c r="IH26" s="23"/>
      <c r="II26" s="23"/>
    </row>
    <row r="27" spans="1:243" s="22" customFormat="1" ht="42.75">
      <c r="A27" s="66">
        <v>3.06</v>
      </c>
      <c r="B27" s="67" t="s">
        <v>202</v>
      </c>
      <c r="C27" s="39" t="s">
        <v>105</v>
      </c>
      <c r="D27" s="68">
        <v>1.01</v>
      </c>
      <c r="E27" s="69" t="s">
        <v>52</v>
      </c>
      <c r="F27" s="70">
        <v>587.06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593</v>
      </c>
      <c r="BB27" s="60">
        <f t="shared" si="2"/>
        <v>593</v>
      </c>
      <c r="BC27" s="56" t="str">
        <f t="shared" si="3"/>
        <v>INR  Five Hundred &amp; Ninety Three  Only</v>
      </c>
      <c r="IA27" s="22">
        <v>3.06</v>
      </c>
      <c r="IB27" s="22" t="s">
        <v>202</v>
      </c>
      <c r="IC27" s="22" t="s">
        <v>105</v>
      </c>
      <c r="ID27" s="22">
        <v>1.01</v>
      </c>
      <c r="IE27" s="23" t="s">
        <v>52</v>
      </c>
      <c r="IF27" s="23"/>
      <c r="IG27" s="23"/>
      <c r="IH27" s="23"/>
      <c r="II27" s="23"/>
    </row>
    <row r="28" spans="1:243" s="22" customFormat="1" ht="28.5">
      <c r="A28" s="66">
        <v>3.07</v>
      </c>
      <c r="B28" s="67" t="s">
        <v>203</v>
      </c>
      <c r="C28" s="39" t="s">
        <v>106</v>
      </c>
      <c r="D28" s="68">
        <v>1.14</v>
      </c>
      <c r="E28" s="69" t="s">
        <v>52</v>
      </c>
      <c r="F28" s="70">
        <v>672.11</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766</v>
      </c>
      <c r="BB28" s="60">
        <f t="shared" si="2"/>
        <v>766</v>
      </c>
      <c r="BC28" s="56" t="str">
        <f t="shared" si="3"/>
        <v>INR  Seven Hundred &amp; Sixty Six  Only</v>
      </c>
      <c r="IA28" s="22">
        <v>3.07</v>
      </c>
      <c r="IB28" s="22" t="s">
        <v>203</v>
      </c>
      <c r="IC28" s="22" t="s">
        <v>106</v>
      </c>
      <c r="ID28" s="22">
        <v>1.14</v>
      </c>
      <c r="IE28" s="23" t="s">
        <v>52</v>
      </c>
      <c r="IF28" s="23"/>
      <c r="IG28" s="23"/>
      <c r="IH28" s="23"/>
      <c r="II28" s="23"/>
    </row>
    <row r="29" spans="1:243" s="22" customFormat="1" ht="28.5">
      <c r="A29" s="66">
        <v>3.08</v>
      </c>
      <c r="B29" s="67" t="s">
        <v>204</v>
      </c>
      <c r="C29" s="39" t="s">
        <v>107</v>
      </c>
      <c r="D29" s="68">
        <v>12</v>
      </c>
      <c r="E29" s="69" t="s">
        <v>52</v>
      </c>
      <c r="F29" s="70">
        <v>576.72</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6921</v>
      </c>
      <c r="BB29" s="60">
        <f t="shared" si="2"/>
        <v>6921</v>
      </c>
      <c r="BC29" s="56" t="str">
        <f t="shared" si="3"/>
        <v>INR  Six Thousand Nine Hundred &amp; Twenty One  Only</v>
      </c>
      <c r="IA29" s="22">
        <v>3.08</v>
      </c>
      <c r="IB29" s="22" t="s">
        <v>204</v>
      </c>
      <c r="IC29" s="22" t="s">
        <v>107</v>
      </c>
      <c r="ID29" s="22">
        <v>12</v>
      </c>
      <c r="IE29" s="23" t="s">
        <v>52</v>
      </c>
      <c r="IF29" s="23"/>
      <c r="IG29" s="23"/>
      <c r="IH29" s="23"/>
      <c r="II29" s="23"/>
    </row>
    <row r="30" spans="1:243" s="22" customFormat="1" ht="71.25">
      <c r="A30" s="66">
        <v>3.09</v>
      </c>
      <c r="B30" s="67" t="s">
        <v>70</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3.09</v>
      </c>
      <c r="IB30" s="22" t="s">
        <v>70</v>
      </c>
      <c r="IC30" s="22" t="s">
        <v>61</v>
      </c>
      <c r="IE30" s="23"/>
      <c r="IF30" s="23"/>
      <c r="IG30" s="23"/>
      <c r="IH30" s="23"/>
      <c r="II30" s="23"/>
    </row>
    <row r="31" spans="1:243" s="22" customFormat="1" ht="28.5">
      <c r="A31" s="66">
        <v>3.1</v>
      </c>
      <c r="B31" s="67" t="s">
        <v>71</v>
      </c>
      <c r="C31" s="39" t="s">
        <v>108</v>
      </c>
      <c r="D31" s="68">
        <v>395</v>
      </c>
      <c r="E31" s="69" t="s">
        <v>66</v>
      </c>
      <c r="F31" s="70">
        <v>78.6</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31047</v>
      </c>
      <c r="BB31" s="60">
        <f t="shared" si="2"/>
        <v>31047</v>
      </c>
      <c r="BC31" s="56" t="str">
        <f t="shared" si="3"/>
        <v>INR  Thirty One Thousand  &amp;Forty Seven  Only</v>
      </c>
      <c r="IA31" s="22">
        <v>3.1</v>
      </c>
      <c r="IB31" s="22" t="s">
        <v>71</v>
      </c>
      <c r="IC31" s="22" t="s">
        <v>108</v>
      </c>
      <c r="ID31" s="22">
        <v>395</v>
      </c>
      <c r="IE31" s="23" t="s">
        <v>66</v>
      </c>
      <c r="IF31" s="23"/>
      <c r="IG31" s="23"/>
      <c r="IH31" s="23"/>
      <c r="II31" s="23"/>
    </row>
    <row r="32" spans="1:243" s="22" customFormat="1" ht="42.75">
      <c r="A32" s="66">
        <v>3.11</v>
      </c>
      <c r="B32" s="67" t="s">
        <v>205</v>
      </c>
      <c r="C32" s="39" t="s">
        <v>109</v>
      </c>
      <c r="D32" s="68">
        <v>7.6</v>
      </c>
      <c r="E32" s="69" t="s">
        <v>74</v>
      </c>
      <c r="F32" s="70">
        <v>56.72</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431</v>
      </c>
      <c r="BB32" s="60">
        <f t="shared" si="2"/>
        <v>431</v>
      </c>
      <c r="BC32" s="56" t="str">
        <f t="shared" si="3"/>
        <v>INR  Four Hundred &amp; Thirty One  Only</v>
      </c>
      <c r="IA32" s="22">
        <v>3.11</v>
      </c>
      <c r="IB32" s="22" t="s">
        <v>205</v>
      </c>
      <c r="IC32" s="22" t="s">
        <v>109</v>
      </c>
      <c r="ID32" s="22">
        <v>7.6</v>
      </c>
      <c r="IE32" s="23" t="s">
        <v>74</v>
      </c>
      <c r="IF32" s="23"/>
      <c r="IG32" s="23"/>
      <c r="IH32" s="23"/>
      <c r="II32" s="23"/>
    </row>
    <row r="33" spans="1:243" s="22" customFormat="1" ht="24.75" customHeight="1">
      <c r="A33" s="66">
        <v>4</v>
      </c>
      <c r="B33" s="67" t="s">
        <v>72</v>
      </c>
      <c r="C33" s="39" t="s">
        <v>110</v>
      </c>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1"/>
      <c r="IA33" s="22">
        <v>4</v>
      </c>
      <c r="IB33" s="22" t="s">
        <v>72</v>
      </c>
      <c r="IC33" s="22" t="s">
        <v>110</v>
      </c>
      <c r="IE33" s="23"/>
      <c r="IF33" s="23"/>
      <c r="IG33" s="23"/>
      <c r="IH33" s="23"/>
      <c r="II33" s="23"/>
    </row>
    <row r="34" spans="1:243" s="22" customFormat="1" ht="42.75" customHeight="1">
      <c r="A34" s="66">
        <v>4.01</v>
      </c>
      <c r="B34" s="67" t="s">
        <v>206</v>
      </c>
      <c r="C34" s="39" t="s">
        <v>111</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4.01</v>
      </c>
      <c r="IB34" s="22" t="s">
        <v>206</v>
      </c>
      <c r="IC34" s="22" t="s">
        <v>111</v>
      </c>
      <c r="IE34" s="23"/>
      <c r="IF34" s="23"/>
      <c r="IG34" s="23"/>
      <c r="IH34" s="23"/>
      <c r="II34" s="23"/>
    </row>
    <row r="35" spans="1:243" s="22" customFormat="1" ht="19.5" customHeight="1">
      <c r="A35" s="66">
        <v>4.02</v>
      </c>
      <c r="B35" s="67" t="s">
        <v>173</v>
      </c>
      <c r="C35" s="39" t="s">
        <v>112</v>
      </c>
      <c r="D35" s="68">
        <v>0.41</v>
      </c>
      <c r="E35" s="69" t="s">
        <v>64</v>
      </c>
      <c r="F35" s="70">
        <v>5838</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2394</v>
      </c>
      <c r="BB35" s="60">
        <f t="shared" si="2"/>
        <v>2394</v>
      </c>
      <c r="BC35" s="56" t="str">
        <f t="shared" si="3"/>
        <v>INR  Two Thousand Three Hundred &amp; Ninety Four  Only</v>
      </c>
      <c r="IA35" s="22">
        <v>4.02</v>
      </c>
      <c r="IB35" s="22" t="s">
        <v>173</v>
      </c>
      <c r="IC35" s="22" t="s">
        <v>112</v>
      </c>
      <c r="ID35" s="22">
        <v>0.41</v>
      </c>
      <c r="IE35" s="23" t="s">
        <v>64</v>
      </c>
      <c r="IF35" s="23"/>
      <c r="IG35" s="23"/>
      <c r="IH35" s="23"/>
      <c r="II35" s="23"/>
    </row>
    <row r="36" spans="1:243" s="22" customFormat="1" ht="30.75" customHeight="1">
      <c r="A36" s="66">
        <v>4.03</v>
      </c>
      <c r="B36" s="67" t="s">
        <v>172</v>
      </c>
      <c r="C36" s="39" t="s">
        <v>113</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IA36" s="22">
        <v>4.03</v>
      </c>
      <c r="IB36" s="22" t="s">
        <v>172</v>
      </c>
      <c r="IC36" s="22" t="s">
        <v>113</v>
      </c>
      <c r="IE36" s="23"/>
      <c r="IF36" s="23"/>
      <c r="IG36" s="23"/>
      <c r="IH36" s="23"/>
      <c r="II36" s="23"/>
    </row>
    <row r="37" spans="1:243" s="22" customFormat="1" ht="28.5">
      <c r="A37" s="66">
        <v>4.04</v>
      </c>
      <c r="B37" s="67" t="s">
        <v>173</v>
      </c>
      <c r="C37" s="39" t="s">
        <v>62</v>
      </c>
      <c r="D37" s="68">
        <v>8.05</v>
      </c>
      <c r="E37" s="69" t="s">
        <v>64</v>
      </c>
      <c r="F37" s="70">
        <v>7267.29</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58502</v>
      </c>
      <c r="BB37" s="60">
        <f t="shared" si="2"/>
        <v>58502</v>
      </c>
      <c r="BC37" s="56" t="str">
        <f t="shared" si="3"/>
        <v>INR  Fifty Eight Thousand Five Hundred &amp; Two  Only</v>
      </c>
      <c r="IA37" s="22">
        <v>4.04</v>
      </c>
      <c r="IB37" s="22" t="s">
        <v>173</v>
      </c>
      <c r="IC37" s="22" t="s">
        <v>62</v>
      </c>
      <c r="ID37" s="22">
        <v>8.05</v>
      </c>
      <c r="IE37" s="23" t="s">
        <v>64</v>
      </c>
      <c r="IF37" s="23"/>
      <c r="IG37" s="23"/>
      <c r="IH37" s="23"/>
      <c r="II37" s="23"/>
    </row>
    <row r="38" spans="1:243" s="22" customFormat="1" ht="15.75">
      <c r="A38" s="70">
        <v>5</v>
      </c>
      <c r="B38" s="67" t="s">
        <v>207</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5</v>
      </c>
      <c r="IB38" s="22" t="s">
        <v>207</v>
      </c>
      <c r="IC38" s="22" t="s">
        <v>63</v>
      </c>
      <c r="IE38" s="23"/>
      <c r="IF38" s="23"/>
      <c r="IG38" s="23"/>
      <c r="IH38" s="23"/>
      <c r="II38" s="23"/>
    </row>
    <row r="39" spans="1:243" s="22" customFormat="1" ht="42.75">
      <c r="A39" s="66">
        <v>5.01</v>
      </c>
      <c r="B39" s="67" t="s">
        <v>208</v>
      </c>
      <c r="C39" s="39" t="s">
        <v>114</v>
      </c>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1"/>
      <c r="IA39" s="22">
        <v>5.01</v>
      </c>
      <c r="IB39" s="22" t="s">
        <v>208</v>
      </c>
      <c r="IC39" s="22" t="s">
        <v>114</v>
      </c>
      <c r="IE39" s="23"/>
      <c r="IF39" s="23"/>
      <c r="IG39" s="23"/>
      <c r="IH39" s="23"/>
      <c r="II39" s="23"/>
    </row>
    <row r="40" spans="1:243" s="22" customFormat="1" ht="28.5">
      <c r="A40" s="66">
        <v>5.02</v>
      </c>
      <c r="B40" s="67" t="s">
        <v>209</v>
      </c>
      <c r="C40" s="39" t="s">
        <v>115</v>
      </c>
      <c r="D40" s="68">
        <v>6</v>
      </c>
      <c r="E40" s="69" t="s">
        <v>65</v>
      </c>
      <c r="F40" s="70">
        <v>145.46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873</v>
      </c>
      <c r="BB40" s="60">
        <f t="shared" si="2"/>
        <v>873</v>
      </c>
      <c r="BC40" s="56" t="str">
        <f t="shared" si="3"/>
        <v>INR  Eight Hundred &amp; Seventy Three  Only</v>
      </c>
      <c r="IA40" s="22">
        <v>5.02</v>
      </c>
      <c r="IB40" s="22" t="s">
        <v>209</v>
      </c>
      <c r="IC40" s="22" t="s">
        <v>115</v>
      </c>
      <c r="ID40" s="22">
        <v>6</v>
      </c>
      <c r="IE40" s="23" t="s">
        <v>65</v>
      </c>
      <c r="IF40" s="23"/>
      <c r="IG40" s="23"/>
      <c r="IH40" s="23"/>
      <c r="II40" s="23"/>
    </row>
    <row r="41" spans="1:243" s="22" customFormat="1" ht="50.25" customHeight="1">
      <c r="A41" s="66">
        <v>5.03</v>
      </c>
      <c r="B41" s="67" t="s">
        <v>174</v>
      </c>
      <c r="C41" s="39" t="s">
        <v>116</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IA41" s="22">
        <v>5.03</v>
      </c>
      <c r="IB41" s="22" t="s">
        <v>174</v>
      </c>
      <c r="IC41" s="22" t="s">
        <v>116</v>
      </c>
      <c r="IE41" s="23"/>
      <c r="IF41" s="23"/>
      <c r="IG41" s="23"/>
      <c r="IH41" s="23"/>
      <c r="II41" s="23"/>
    </row>
    <row r="42" spans="1:243" s="22" customFormat="1" ht="28.5">
      <c r="A42" s="66">
        <v>5.04</v>
      </c>
      <c r="B42" s="67" t="s">
        <v>210</v>
      </c>
      <c r="C42" s="39" t="s">
        <v>117</v>
      </c>
      <c r="D42" s="68">
        <v>2</v>
      </c>
      <c r="E42" s="69" t="s">
        <v>65</v>
      </c>
      <c r="F42" s="70">
        <v>53.52</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107</v>
      </c>
      <c r="BB42" s="60">
        <f t="shared" si="2"/>
        <v>107</v>
      </c>
      <c r="BC42" s="56" t="str">
        <f t="shared" si="3"/>
        <v>INR  One Hundred &amp; Seven  Only</v>
      </c>
      <c r="IA42" s="22">
        <v>5.04</v>
      </c>
      <c r="IB42" s="22" t="s">
        <v>210</v>
      </c>
      <c r="IC42" s="22" t="s">
        <v>117</v>
      </c>
      <c r="ID42" s="22">
        <v>2</v>
      </c>
      <c r="IE42" s="23" t="s">
        <v>65</v>
      </c>
      <c r="IF42" s="23"/>
      <c r="IG42" s="23"/>
      <c r="IH42" s="23"/>
      <c r="II42" s="23"/>
    </row>
    <row r="43" spans="1:243" s="22" customFormat="1" ht="15.75">
      <c r="A43" s="66">
        <v>5.05</v>
      </c>
      <c r="B43" s="67" t="s">
        <v>211</v>
      </c>
      <c r="C43" s="39" t="s">
        <v>118</v>
      </c>
      <c r="D43" s="68">
        <v>2</v>
      </c>
      <c r="E43" s="69" t="s">
        <v>65</v>
      </c>
      <c r="F43" s="70">
        <v>46.51</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93</v>
      </c>
      <c r="BB43" s="60">
        <f t="shared" si="2"/>
        <v>93</v>
      </c>
      <c r="BC43" s="56" t="str">
        <f t="shared" si="3"/>
        <v>INR  Ninety Three Only</v>
      </c>
      <c r="IA43" s="22">
        <v>5.05</v>
      </c>
      <c r="IB43" s="22" t="s">
        <v>211</v>
      </c>
      <c r="IC43" s="22" t="s">
        <v>118</v>
      </c>
      <c r="ID43" s="22">
        <v>2</v>
      </c>
      <c r="IE43" s="23" t="s">
        <v>65</v>
      </c>
      <c r="IF43" s="23"/>
      <c r="IG43" s="23"/>
      <c r="IH43" s="23"/>
      <c r="II43" s="23"/>
    </row>
    <row r="44" spans="1:243" s="22" customFormat="1" ht="57">
      <c r="A44" s="66">
        <v>5.06</v>
      </c>
      <c r="B44" s="67" t="s">
        <v>175</v>
      </c>
      <c r="C44" s="39" t="s">
        <v>119</v>
      </c>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IA44" s="22">
        <v>5.06</v>
      </c>
      <c r="IB44" s="22" t="s">
        <v>175</v>
      </c>
      <c r="IC44" s="22" t="s">
        <v>119</v>
      </c>
      <c r="IE44" s="23"/>
      <c r="IF44" s="23"/>
      <c r="IG44" s="23"/>
      <c r="IH44" s="23"/>
      <c r="II44" s="23"/>
    </row>
    <row r="45" spans="1:243" s="22" customFormat="1" ht="15.75">
      <c r="A45" s="70">
        <v>5.07</v>
      </c>
      <c r="B45" s="67" t="s">
        <v>76</v>
      </c>
      <c r="C45" s="39" t="s">
        <v>120</v>
      </c>
      <c r="D45" s="68">
        <v>2</v>
      </c>
      <c r="E45" s="69" t="s">
        <v>65</v>
      </c>
      <c r="F45" s="70">
        <v>30.86</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62</v>
      </c>
      <c r="BB45" s="60">
        <f t="shared" si="2"/>
        <v>62</v>
      </c>
      <c r="BC45" s="56" t="str">
        <f t="shared" si="3"/>
        <v>INR  Sixty Two Only</v>
      </c>
      <c r="IA45" s="22">
        <v>5.07</v>
      </c>
      <c r="IB45" s="22" t="s">
        <v>76</v>
      </c>
      <c r="IC45" s="22" t="s">
        <v>120</v>
      </c>
      <c r="ID45" s="22">
        <v>2</v>
      </c>
      <c r="IE45" s="23" t="s">
        <v>65</v>
      </c>
      <c r="IF45" s="23"/>
      <c r="IG45" s="23"/>
      <c r="IH45" s="23"/>
      <c r="II45" s="23"/>
    </row>
    <row r="46" spans="1:243" s="22" customFormat="1" ht="15.75">
      <c r="A46" s="66">
        <v>6</v>
      </c>
      <c r="B46" s="67" t="s">
        <v>176</v>
      </c>
      <c r="C46" s="39" t="s">
        <v>121</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6</v>
      </c>
      <c r="IB46" s="22" t="s">
        <v>176</v>
      </c>
      <c r="IC46" s="22" t="s">
        <v>121</v>
      </c>
      <c r="IE46" s="23"/>
      <c r="IF46" s="23"/>
      <c r="IG46" s="23"/>
      <c r="IH46" s="23"/>
      <c r="II46" s="23"/>
    </row>
    <row r="47" spans="1:243" s="22" customFormat="1" ht="77.25" customHeight="1">
      <c r="A47" s="66">
        <v>6.01</v>
      </c>
      <c r="B47" s="67" t="s">
        <v>212</v>
      </c>
      <c r="C47" s="39" t="s">
        <v>122</v>
      </c>
      <c r="D47" s="68">
        <v>50</v>
      </c>
      <c r="E47" s="69" t="s">
        <v>66</v>
      </c>
      <c r="F47" s="70">
        <v>68.56</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3428</v>
      </c>
      <c r="BB47" s="60">
        <f>BA47+SUM(N47:AZ47)</f>
        <v>3428</v>
      </c>
      <c r="BC47" s="56" t="str">
        <f>SpellNumber(L47,BB47)</f>
        <v>INR  Three Thousand Four Hundred &amp; Twenty Eight  Only</v>
      </c>
      <c r="IA47" s="22">
        <v>6.01</v>
      </c>
      <c r="IB47" s="22" t="s">
        <v>212</v>
      </c>
      <c r="IC47" s="22" t="s">
        <v>122</v>
      </c>
      <c r="ID47" s="22">
        <v>50</v>
      </c>
      <c r="IE47" s="23" t="s">
        <v>66</v>
      </c>
      <c r="IF47" s="23"/>
      <c r="IG47" s="23"/>
      <c r="IH47" s="23"/>
      <c r="II47" s="23"/>
    </row>
    <row r="48" spans="1:243" s="22" customFormat="1" ht="86.25" customHeight="1">
      <c r="A48" s="66">
        <v>6.02</v>
      </c>
      <c r="B48" s="67" t="s">
        <v>213</v>
      </c>
      <c r="C48" s="39" t="s">
        <v>123</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6.02</v>
      </c>
      <c r="IB48" s="22" t="s">
        <v>213</v>
      </c>
      <c r="IC48" s="22" t="s">
        <v>123</v>
      </c>
      <c r="IE48" s="23"/>
      <c r="IF48" s="23"/>
      <c r="IG48" s="23"/>
      <c r="IH48" s="23"/>
      <c r="II48" s="23"/>
    </row>
    <row r="49" spans="1:243" s="22" customFormat="1" ht="28.5">
      <c r="A49" s="66">
        <v>6.03</v>
      </c>
      <c r="B49" s="67" t="s">
        <v>214</v>
      </c>
      <c r="C49" s="39" t="s">
        <v>124</v>
      </c>
      <c r="D49" s="68">
        <v>3.24</v>
      </c>
      <c r="E49" s="69" t="s">
        <v>52</v>
      </c>
      <c r="F49" s="70">
        <v>4192.15</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13583</v>
      </c>
      <c r="BB49" s="60">
        <f>BA49+SUM(N49:AZ49)</f>
        <v>13583</v>
      </c>
      <c r="BC49" s="56" t="str">
        <f>SpellNumber(L49,BB49)</f>
        <v>INR  Thirteen Thousand Five Hundred &amp; Eighty Three  Only</v>
      </c>
      <c r="IA49" s="22">
        <v>6.03</v>
      </c>
      <c r="IB49" s="22" t="s">
        <v>214</v>
      </c>
      <c r="IC49" s="22" t="s">
        <v>124</v>
      </c>
      <c r="ID49" s="22">
        <v>3.24</v>
      </c>
      <c r="IE49" s="23" t="s">
        <v>52</v>
      </c>
      <c r="IF49" s="23"/>
      <c r="IG49" s="23"/>
      <c r="IH49" s="23"/>
      <c r="II49" s="23"/>
    </row>
    <row r="50" spans="1:243" s="22" customFormat="1" ht="85.5">
      <c r="A50" s="66">
        <v>6.04</v>
      </c>
      <c r="B50" s="67" t="s">
        <v>215</v>
      </c>
      <c r="C50" s="39" t="s">
        <v>125</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6.04</v>
      </c>
      <c r="IB50" s="22" t="s">
        <v>215</v>
      </c>
      <c r="IC50" s="22" t="s">
        <v>125</v>
      </c>
      <c r="IE50" s="23"/>
      <c r="IF50" s="23"/>
      <c r="IG50" s="23"/>
      <c r="IH50" s="23"/>
      <c r="II50" s="23"/>
    </row>
    <row r="51" spans="1:243" s="22" customFormat="1" ht="42.75">
      <c r="A51" s="66">
        <v>6.05</v>
      </c>
      <c r="B51" s="67" t="s">
        <v>216</v>
      </c>
      <c r="C51" s="39" t="s">
        <v>126</v>
      </c>
      <c r="D51" s="68">
        <v>540</v>
      </c>
      <c r="E51" s="69" t="s">
        <v>66</v>
      </c>
      <c r="F51" s="70">
        <v>124.76</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67370</v>
      </c>
      <c r="BB51" s="60">
        <f>BA51+SUM(N51:AZ51)</f>
        <v>67370</v>
      </c>
      <c r="BC51" s="56" t="str">
        <f>SpellNumber(L51,BB51)</f>
        <v>INR  Sixty Seven Thousand Three Hundred &amp; Seventy  Only</v>
      </c>
      <c r="IA51" s="22">
        <v>6.05</v>
      </c>
      <c r="IB51" s="22" t="s">
        <v>216</v>
      </c>
      <c r="IC51" s="22" t="s">
        <v>126</v>
      </c>
      <c r="ID51" s="22">
        <v>540</v>
      </c>
      <c r="IE51" s="23" t="s">
        <v>66</v>
      </c>
      <c r="IF51" s="23"/>
      <c r="IG51" s="23"/>
      <c r="IH51" s="23"/>
      <c r="II51" s="23"/>
    </row>
    <row r="52" spans="1:243" s="22" customFormat="1" ht="75" customHeight="1">
      <c r="A52" s="66">
        <v>6.06</v>
      </c>
      <c r="B52" s="67" t="s">
        <v>217</v>
      </c>
      <c r="C52" s="39" t="s">
        <v>127</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6.06</v>
      </c>
      <c r="IB52" s="22" t="s">
        <v>217</v>
      </c>
      <c r="IC52" s="22" t="s">
        <v>127</v>
      </c>
      <c r="IE52" s="23"/>
      <c r="IF52" s="23"/>
      <c r="IG52" s="23"/>
      <c r="IH52" s="23"/>
      <c r="II52" s="23"/>
    </row>
    <row r="53" spans="1:243" s="22" customFormat="1" ht="28.5">
      <c r="A53" s="66">
        <v>6.07</v>
      </c>
      <c r="B53" s="67" t="s">
        <v>218</v>
      </c>
      <c r="C53" s="39" t="s">
        <v>128</v>
      </c>
      <c r="D53" s="68">
        <v>185</v>
      </c>
      <c r="E53" s="69" t="s">
        <v>66</v>
      </c>
      <c r="F53" s="70">
        <v>137.79</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25491</v>
      </c>
      <c r="BB53" s="60">
        <f>BA53+SUM(N53:AZ53)</f>
        <v>25491</v>
      </c>
      <c r="BC53" s="56" t="str">
        <f>SpellNumber(L53,BB53)</f>
        <v>INR  Twenty Five Thousand Four Hundred &amp; Ninety One  Only</v>
      </c>
      <c r="IA53" s="22">
        <v>6.07</v>
      </c>
      <c r="IB53" s="22" t="s">
        <v>218</v>
      </c>
      <c r="IC53" s="22" t="s">
        <v>128</v>
      </c>
      <c r="ID53" s="22">
        <v>185</v>
      </c>
      <c r="IE53" s="23" t="s">
        <v>66</v>
      </c>
      <c r="IF53" s="23"/>
      <c r="IG53" s="23"/>
      <c r="IH53" s="23"/>
      <c r="II53" s="23"/>
    </row>
    <row r="54" spans="1:243" s="22" customFormat="1" ht="19.5" customHeight="1">
      <c r="A54" s="66">
        <v>7</v>
      </c>
      <c r="B54" s="67" t="s">
        <v>177</v>
      </c>
      <c r="C54" s="39" t="s">
        <v>129</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7</v>
      </c>
      <c r="IB54" s="22" t="s">
        <v>177</v>
      </c>
      <c r="IC54" s="22" t="s">
        <v>129</v>
      </c>
      <c r="IE54" s="23"/>
      <c r="IF54" s="23"/>
      <c r="IG54" s="23"/>
      <c r="IH54" s="23"/>
      <c r="II54" s="23"/>
    </row>
    <row r="55" spans="1:243" s="22" customFormat="1" ht="76.5" customHeight="1">
      <c r="A55" s="66">
        <v>7.01</v>
      </c>
      <c r="B55" s="67" t="s">
        <v>219</v>
      </c>
      <c r="C55" s="39" t="s">
        <v>130</v>
      </c>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1"/>
      <c r="IA55" s="22">
        <v>7.01</v>
      </c>
      <c r="IB55" s="22" t="s">
        <v>219</v>
      </c>
      <c r="IC55" s="22" t="s">
        <v>130</v>
      </c>
      <c r="IE55" s="23"/>
      <c r="IF55" s="23"/>
      <c r="IG55" s="23"/>
      <c r="IH55" s="23"/>
      <c r="II55" s="23"/>
    </row>
    <row r="56" spans="1:243" s="22" customFormat="1" ht="30.75" customHeight="1">
      <c r="A56" s="66">
        <v>7.02</v>
      </c>
      <c r="B56" s="67" t="s">
        <v>220</v>
      </c>
      <c r="C56" s="39" t="s">
        <v>131</v>
      </c>
      <c r="D56" s="68">
        <v>18</v>
      </c>
      <c r="E56" s="69" t="s">
        <v>52</v>
      </c>
      <c r="F56" s="70">
        <v>477.86</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ROUND(total_amount_ba($B$2,$D$2,D56,F56,J56,K56,M56),0)</f>
        <v>8601</v>
      </c>
      <c r="BB56" s="60">
        <f>BA56+SUM(N56:AZ56)</f>
        <v>8601</v>
      </c>
      <c r="BC56" s="56" t="str">
        <f>SpellNumber(L56,BB56)</f>
        <v>INR  Eight Thousand Six Hundred &amp; One  Only</v>
      </c>
      <c r="IA56" s="22">
        <v>7.02</v>
      </c>
      <c r="IB56" s="22" t="s">
        <v>220</v>
      </c>
      <c r="IC56" s="22" t="s">
        <v>131</v>
      </c>
      <c r="ID56" s="22">
        <v>18</v>
      </c>
      <c r="IE56" s="23" t="s">
        <v>52</v>
      </c>
      <c r="IF56" s="23"/>
      <c r="IG56" s="23"/>
      <c r="IH56" s="23"/>
      <c r="II56" s="23"/>
    </row>
    <row r="57" spans="1:243" s="22" customFormat="1" ht="48.75" customHeight="1">
      <c r="A57" s="66">
        <v>7.03</v>
      </c>
      <c r="B57" s="71" t="s">
        <v>221</v>
      </c>
      <c r="C57" s="39" t="s">
        <v>132</v>
      </c>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c r="IA57" s="22">
        <v>7.03</v>
      </c>
      <c r="IB57" s="22" t="s">
        <v>221</v>
      </c>
      <c r="IC57" s="22" t="s">
        <v>132</v>
      </c>
      <c r="IE57" s="23"/>
      <c r="IF57" s="23"/>
      <c r="IG57" s="23"/>
      <c r="IH57" s="23"/>
      <c r="II57" s="23"/>
    </row>
    <row r="58" spans="1:243" s="22" customFormat="1" ht="15.75">
      <c r="A58" s="66">
        <v>7.04</v>
      </c>
      <c r="B58" s="71" t="s">
        <v>222</v>
      </c>
      <c r="C58" s="39" t="s">
        <v>133</v>
      </c>
      <c r="D58" s="68">
        <v>0.5</v>
      </c>
      <c r="E58" s="69" t="s">
        <v>52</v>
      </c>
      <c r="F58" s="70">
        <v>500.43</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ROUND(total_amount_ba($B$2,$D$2,D58,F58,J58,K58,M58),0)</f>
        <v>250</v>
      </c>
      <c r="BB58" s="60">
        <f>BA58+SUM(N58:AZ58)</f>
        <v>250</v>
      </c>
      <c r="BC58" s="56" t="str">
        <f>SpellNumber(L58,BB58)</f>
        <v>INR  Two Hundred &amp; Fifty  Only</v>
      </c>
      <c r="IA58" s="22">
        <v>7.04</v>
      </c>
      <c r="IB58" s="22" t="s">
        <v>222</v>
      </c>
      <c r="IC58" s="22" t="s">
        <v>133</v>
      </c>
      <c r="ID58" s="22">
        <v>0.5</v>
      </c>
      <c r="IE58" s="23" t="s">
        <v>52</v>
      </c>
      <c r="IF58" s="23"/>
      <c r="IG58" s="23"/>
      <c r="IH58" s="23"/>
      <c r="II58" s="23"/>
    </row>
    <row r="59" spans="1:243" s="22" customFormat="1" ht="32.25" customHeight="1">
      <c r="A59" s="70">
        <v>7.05</v>
      </c>
      <c r="B59" s="67" t="s">
        <v>223</v>
      </c>
      <c r="C59" s="39" t="s">
        <v>134</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IA59" s="22">
        <v>7.05</v>
      </c>
      <c r="IB59" s="22" t="s">
        <v>223</v>
      </c>
      <c r="IC59" s="22" t="s">
        <v>134</v>
      </c>
      <c r="IE59" s="23"/>
      <c r="IF59" s="23"/>
      <c r="IG59" s="23"/>
      <c r="IH59" s="23"/>
      <c r="II59" s="23"/>
    </row>
    <row r="60" spans="1:243" s="22" customFormat="1" ht="30.75" customHeight="1">
      <c r="A60" s="66">
        <v>7.06</v>
      </c>
      <c r="B60" s="67" t="s">
        <v>224</v>
      </c>
      <c r="C60" s="39" t="s">
        <v>135</v>
      </c>
      <c r="D60" s="68">
        <v>36</v>
      </c>
      <c r="E60" s="69" t="s">
        <v>74</v>
      </c>
      <c r="F60" s="70">
        <v>69.7</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2509</v>
      </c>
      <c r="BB60" s="60">
        <f>BA60+SUM(N60:AZ60)</f>
        <v>2509</v>
      </c>
      <c r="BC60" s="56" t="str">
        <f>SpellNumber(L60,BB60)</f>
        <v>INR  Two Thousand Five Hundred &amp; Nine  Only</v>
      </c>
      <c r="IA60" s="22">
        <v>7.06</v>
      </c>
      <c r="IB60" s="22" t="s">
        <v>224</v>
      </c>
      <c r="IC60" s="22" t="s">
        <v>135</v>
      </c>
      <c r="ID60" s="22">
        <v>36</v>
      </c>
      <c r="IE60" s="23" t="s">
        <v>74</v>
      </c>
      <c r="IF60" s="23"/>
      <c r="IG60" s="23"/>
      <c r="IH60" s="23"/>
      <c r="II60" s="23"/>
    </row>
    <row r="61" spans="1:243" s="22" customFormat="1" ht="20.25" customHeight="1">
      <c r="A61" s="66">
        <v>8</v>
      </c>
      <c r="B61" s="67" t="s">
        <v>73</v>
      </c>
      <c r="C61" s="39" t="s">
        <v>136</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8</v>
      </c>
      <c r="IB61" s="22" t="s">
        <v>73</v>
      </c>
      <c r="IC61" s="22" t="s">
        <v>136</v>
      </c>
      <c r="IE61" s="23"/>
      <c r="IF61" s="23"/>
      <c r="IG61" s="23"/>
      <c r="IH61" s="23"/>
      <c r="II61" s="23"/>
    </row>
    <row r="62" spans="1:243" s="22" customFormat="1" ht="156.75">
      <c r="A62" s="70">
        <v>8.01</v>
      </c>
      <c r="B62" s="67" t="s">
        <v>225</v>
      </c>
      <c r="C62" s="39" t="s">
        <v>137</v>
      </c>
      <c r="D62" s="68">
        <v>2</v>
      </c>
      <c r="E62" s="69" t="s">
        <v>65</v>
      </c>
      <c r="F62" s="70">
        <v>233.75</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468</v>
      </c>
      <c r="BB62" s="60">
        <f>BA62+SUM(N62:AZ62)</f>
        <v>468</v>
      </c>
      <c r="BC62" s="56" t="str">
        <f>SpellNumber(L62,BB62)</f>
        <v>INR  Four Hundred &amp; Sixty Eight  Only</v>
      </c>
      <c r="IA62" s="22">
        <v>8.01</v>
      </c>
      <c r="IB62" s="22" t="s">
        <v>225</v>
      </c>
      <c r="IC62" s="22" t="s">
        <v>137</v>
      </c>
      <c r="ID62" s="22">
        <v>2</v>
      </c>
      <c r="IE62" s="23" t="s">
        <v>65</v>
      </c>
      <c r="IF62" s="23"/>
      <c r="IG62" s="23"/>
      <c r="IH62" s="23"/>
      <c r="II62" s="23"/>
    </row>
    <row r="63" spans="1:243" s="22" customFormat="1" ht="99.75">
      <c r="A63" s="66">
        <v>8.02</v>
      </c>
      <c r="B63" s="71" t="s">
        <v>226</v>
      </c>
      <c r="C63" s="39" t="s">
        <v>138</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8.02</v>
      </c>
      <c r="IB63" s="22" t="s">
        <v>226</v>
      </c>
      <c r="IC63" s="22" t="s">
        <v>138</v>
      </c>
      <c r="IE63" s="23"/>
      <c r="IF63" s="23"/>
      <c r="IG63" s="23"/>
      <c r="IH63" s="23"/>
      <c r="II63" s="23"/>
    </row>
    <row r="64" spans="1:243" s="22" customFormat="1" ht="21.75" customHeight="1">
      <c r="A64" s="66">
        <v>8.03</v>
      </c>
      <c r="B64" s="71" t="s">
        <v>227</v>
      </c>
      <c r="C64" s="39" t="s">
        <v>139</v>
      </c>
      <c r="D64" s="68">
        <v>1.6</v>
      </c>
      <c r="E64" s="69" t="s">
        <v>74</v>
      </c>
      <c r="F64" s="70">
        <v>280.35</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449</v>
      </c>
      <c r="BB64" s="60">
        <f>BA64+SUM(N64:AZ64)</f>
        <v>449</v>
      </c>
      <c r="BC64" s="56" t="str">
        <f>SpellNumber(L64,BB64)</f>
        <v>INR  Four Hundred &amp; Forty Nine  Only</v>
      </c>
      <c r="IA64" s="22">
        <v>8.03</v>
      </c>
      <c r="IB64" s="22" t="s">
        <v>227</v>
      </c>
      <c r="IC64" s="22" t="s">
        <v>139</v>
      </c>
      <c r="ID64" s="22">
        <v>1.6</v>
      </c>
      <c r="IE64" s="23" t="s">
        <v>74</v>
      </c>
      <c r="IF64" s="23"/>
      <c r="IG64" s="23"/>
      <c r="IH64" s="23"/>
      <c r="II64" s="23"/>
    </row>
    <row r="65" spans="1:243" s="22" customFormat="1" ht="15.75">
      <c r="A65" s="70">
        <v>9</v>
      </c>
      <c r="B65" s="67" t="s">
        <v>53</v>
      </c>
      <c r="C65" s="39" t="s">
        <v>140</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9</v>
      </c>
      <c r="IB65" s="22" t="s">
        <v>53</v>
      </c>
      <c r="IC65" s="22" t="s">
        <v>140</v>
      </c>
      <c r="IE65" s="23"/>
      <c r="IF65" s="23"/>
      <c r="IG65" s="23"/>
      <c r="IH65" s="23"/>
      <c r="II65" s="23"/>
    </row>
    <row r="66" spans="1:243" s="22" customFormat="1" ht="18.75" customHeight="1">
      <c r="A66" s="66">
        <v>9.01</v>
      </c>
      <c r="B66" s="67" t="s">
        <v>228</v>
      </c>
      <c r="C66" s="39" t="s">
        <v>141</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9.01</v>
      </c>
      <c r="IB66" s="22" t="s">
        <v>228</v>
      </c>
      <c r="IC66" s="22" t="s">
        <v>141</v>
      </c>
      <c r="IE66" s="23"/>
      <c r="IF66" s="23"/>
      <c r="IG66" s="23"/>
      <c r="IH66" s="23"/>
      <c r="II66" s="23"/>
    </row>
    <row r="67" spans="1:243" s="22" customFormat="1" ht="28.5">
      <c r="A67" s="66">
        <v>9.02</v>
      </c>
      <c r="B67" s="67" t="s">
        <v>179</v>
      </c>
      <c r="C67" s="39" t="s">
        <v>142</v>
      </c>
      <c r="D67" s="68">
        <v>43.45</v>
      </c>
      <c r="E67" s="69" t="s">
        <v>52</v>
      </c>
      <c r="F67" s="70">
        <v>258.08</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11214</v>
      </c>
      <c r="BB67" s="60">
        <f>BA67+SUM(N67:AZ67)</f>
        <v>11214</v>
      </c>
      <c r="BC67" s="56" t="str">
        <f>SpellNumber(L67,BB67)</f>
        <v>INR  Eleven Thousand Two Hundred &amp; Fourteen  Only</v>
      </c>
      <c r="IA67" s="22">
        <v>9.02</v>
      </c>
      <c r="IB67" s="22" t="s">
        <v>179</v>
      </c>
      <c r="IC67" s="22" t="s">
        <v>142</v>
      </c>
      <c r="ID67" s="22">
        <v>43.45</v>
      </c>
      <c r="IE67" s="23" t="s">
        <v>52</v>
      </c>
      <c r="IF67" s="23"/>
      <c r="IG67" s="23"/>
      <c r="IH67" s="23"/>
      <c r="II67" s="23"/>
    </row>
    <row r="68" spans="1:243" s="22" customFormat="1" ht="28.5">
      <c r="A68" s="70">
        <v>9.03</v>
      </c>
      <c r="B68" s="67" t="s">
        <v>178</v>
      </c>
      <c r="C68" s="39" t="s">
        <v>143</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9.03</v>
      </c>
      <c r="IB68" s="22" t="s">
        <v>178</v>
      </c>
      <c r="IC68" s="22" t="s">
        <v>143</v>
      </c>
      <c r="IE68" s="23"/>
      <c r="IF68" s="23"/>
      <c r="IG68" s="23"/>
      <c r="IH68" s="23"/>
      <c r="II68" s="23"/>
    </row>
    <row r="69" spans="1:243" s="22" customFormat="1" ht="28.5">
      <c r="A69" s="66">
        <v>9.04</v>
      </c>
      <c r="B69" s="71" t="s">
        <v>179</v>
      </c>
      <c r="C69" s="39" t="s">
        <v>144</v>
      </c>
      <c r="D69" s="68">
        <v>55.24</v>
      </c>
      <c r="E69" s="69" t="s">
        <v>52</v>
      </c>
      <c r="F69" s="70">
        <v>297.32</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16424</v>
      </c>
      <c r="BB69" s="60">
        <f>BA69+SUM(N69:AZ69)</f>
        <v>16424</v>
      </c>
      <c r="BC69" s="56" t="str">
        <f>SpellNumber(L69,BB69)</f>
        <v>INR  Sixteen Thousand Four Hundred &amp; Twenty Four  Only</v>
      </c>
      <c r="IA69" s="22">
        <v>9.04</v>
      </c>
      <c r="IB69" s="22" t="s">
        <v>179</v>
      </c>
      <c r="IC69" s="22" t="s">
        <v>144</v>
      </c>
      <c r="ID69" s="22">
        <v>55.24</v>
      </c>
      <c r="IE69" s="23" t="s">
        <v>52</v>
      </c>
      <c r="IF69" s="23"/>
      <c r="IG69" s="23"/>
      <c r="IH69" s="23"/>
      <c r="II69" s="23"/>
    </row>
    <row r="70" spans="1:243" s="22" customFormat="1" ht="57">
      <c r="A70" s="66">
        <v>9.05</v>
      </c>
      <c r="B70" s="71" t="s">
        <v>180</v>
      </c>
      <c r="C70" s="39" t="s">
        <v>145</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IA70" s="22">
        <v>9.05</v>
      </c>
      <c r="IB70" s="22" t="s">
        <v>180</v>
      </c>
      <c r="IC70" s="22" t="s">
        <v>145</v>
      </c>
      <c r="IE70" s="23"/>
      <c r="IF70" s="23"/>
      <c r="IG70" s="23"/>
      <c r="IH70" s="23"/>
      <c r="II70" s="23"/>
    </row>
    <row r="71" spans="1:243" s="22" customFormat="1" ht="36" customHeight="1">
      <c r="A71" s="70">
        <v>9.06</v>
      </c>
      <c r="B71" s="67" t="s">
        <v>181</v>
      </c>
      <c r="C71" s="39" t="s">
        <v>146</v>
      </c>
      <c r="D71" s="68">
        <v>17.83</v>
      </c>
      <c r="E71" s="69" t="s">
        <v>52</v>
      </c>
      <c r="F71" s="70">
        <v>356.07</v>
      </c>
      <c r="G71" s="40"/>
      <c r="H71" s="24"/>
      <c r="I71" s="47" t="s">
        <v>38</v>
      </c>
      <c r="J71" s="48">
        <f>IF(I71="Less(-)",-1,1)</f>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ROUND(total_amount_ba($B$2,$D$2,D71,F71,J71,K71,M71),0)</f>
        <v>6349</v>
      </c>
      <c r="BB71" s="60">
        <f>BA71+SUM(N71:AZ71)</f>
        <v>6349</v>
      </c>
      <c r="BC71" s="56" t="str">
        <f>SpellNumber(L71,BB71)</f>
        <v>INR  Six Thousand Three Hundred &amp; Forty Nine  Only</v>
      </c>
      <c r="IA71" s="22">
        <v>9.06</v>
      </c>
      <c r="IB71" s="22" t="s">
        <v>181</v>
      </c>
      <c r="IC71" s="22" t="s">
        <v>146</v>
      </c>
      <c r="ID71" s="22">
        <v>17.83</v>
      </c>
      <c r="IE71" s="23" t="s">
        <v>52</v>
      </c>
      <c r="IF71" s="23"/>
      <c r="IG71" s="23"/>
      <c r="IH71" s="23"/>
      <c r="II71" s="23"/>
    </row>
    <row r="72" spans="1:243" s="22" customFormat="1" ht="15.75">
      <c r="A72" s="66">
        <v>9.07</v>
      </c>
      <c r="B72" s="67" t="s">
        <v>77</v>
      </c>
      <c r="C72" s="39" t="s">
        <v>147</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9.07</v>
      </c>
      <c r="IB72" s="22" t="s">
        <v>77</v>
      </c>
      <c r="IC72" s="22" t="s">
        <v>147</v>
      </c>
      <c r="IE72" s="23"/>
      <c r="IF72" s="23"/>
      <c r="IG72" s="23"/>
      <c r="IH72" s="23"/>
      <c r="II72" s="23"/>
    </row>
    <row r="73" spans="1:243" s="22" customFormat="1" ht="28.5">
      <c r="A73" s="66">
        <v>9.08</v>
      </c>
      <c r="B73" s="67" t="s">
        <v>78</v>
      </c>
      <c r="C73" s="39" t="s">
        <v>148</v>
      </c>
      <c r="D73" s="68">
        <v>8.06</v>
      </c>
      <c r="E73" s="69" t="s">
        <v>52</v>
      </c>
      <c r="F73" s="70">
        <v>221.87</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1788</v>
      </c>
      <c r="BB73" s="60">
        <f>BA73+SUM(N73:AZ73)</f>
        <v>1788</v>
      </c>
      <c r="BC73" s="56" t="str">
        <f>SpellNumber(L73,BB73)</f>
        <v>INR  One Thousand Seven Hundred &amp; Eighty Eight  Only</v>
      </c>
      <c r="IA73" s="22">
        <v>9.08</v>
      </c>
      <c r="IB73" s="22" t="s">
        <v>78</v>
      </c>
      <c r="IC73" s="22" t="s">
        <v>148</v>
      </c>
      <c r="ID73" s="22">
        <v>8.06</v>
      </c>
      <c r="IE73" s="23" t="s">
        <v>52</v>
      </c>
      <c r="IF73" s="23"/>
      <c r="IG73" s="23"/>
      <c r="IH73" s="23"/>
      <c r="II73" s="23"/>
    </row>
    <row r="74" spans="1:243" s="22" customFormat="1" ht="20.25" customHeight="1">
      <c r="A74" s="70">
        <v>9.09</v>
      </c>
      <c r="B74" s="67" t="s">
        <v>81</v>
      </c>
      <c r="C74" s="39" t="s">
        <v>149</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9.09</v>
      </c>
      <c r="IB74" s="22" t="s">
        <v>81</v>
      </c>
      <c r="IC74" s="22" t="s">
        <v>149</v>
      </c>
      <c r="IE74" s="23"/>
      <c r="IF74" s="23"/>
      <c r="IG74" s="23"/>
      <c r="IH74" s="23"/>
      <c r="II74" s="23"/>
    </row>
    <row r="75" spans="1:243" s="22" customFormat="1" ht="28.5">
      <c r="A75" s="66">
        <v>9.1</v>
      </c>
      <c r="B75" s="71" t="s">
        <v>80</v>
      </c>
      <c r="C75" s="39" t="s">
        <v>150</v>
      </c>
      <c r="D75" s="68">
        <v>60</v>
      </c>
      <c r="E75" s="69" t="s">
        <v>52</v>
      </c>
      <c r="F75" s="70">
        <v>81.32</v>
      </c>
      <c r="G75" s="40"/>
      <c r="H75" s="24"/>
      <c r="I75" s="47" t="s">
        <v>38</v>
      </c>
      <c r="J75" s="48">
        <f>IF(I75="Less(-)",-1,1)</f>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ROUND(total_amount_ba($B$2,$D$2,D75,F75,J75,K75,M75),0)</f>
        <v>4879</v>
      </c>
      <c r="BB75" s="60">
        <f>BA75+SUM(N75:AZ75)</f>
        <v>4879</v>
      </c>
      <c r="BC75" s="56" t="str">
        <f>SpellNumber(L75,BB75)</f>
        <v>INR  Four Thousand Eight Hundred &amp; Seventy Nine  Only</v>
      </c>
      <c r="IA75" s="22">
        <v>9.1</v>
      </c>
      <c r="IB75" s="22" t="s">
        <v>80</v>
      </c>
      <c r="IC75" s="22" t="s">
        <v>150</v>
      </c>
      <c r="ID75" s="22">
        <v>60</v>
      </c>
      <c r="IE75" s="23" t="s">
        <v>52</v>
      </c>
      <c r="IF75" s="23"/>
      <c r="IG75" s="23"/>
      <c r="IH75" s="23"/>
      <c r="II75" s="23"/>
    </row>
    <row r="76" spans="1:243" s="22" customFormat="1" ht="76.5" customHeight="1">
      <c r="A76" s="66">
        <v>9.11</v>
      </c>
      <c r="B76" s="71" t="s">
        <v>229</v>
      </c>
      <c r="C76" s="39" t="s">
        <v>151</v>
      </c>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1"/>
      <c r="IA76" s="22">
        <v>9.11</v>
      </c>
      <c r="IB76" s="22" t="s">
        <v>229</v>
      </c>
      <c r="IC76" s="22" t="s">
        <v>151</v>
      </c>
      <c r="IE76" s="23"/>
      <c r="IF76" s="23"/>
      <c r="IG76" s="23"/>
      <c r="IH76" s="23"/>
      <c r="II76" s="23"/>
    </row>
    <row r="77" spans="1:243" s="22" customFormat="1" ht="57">
      <c r="A77" s="70">
        <v>9.12</v>
      </c>
      <c r="B77" s="67" t="s">
        <v>230</v>
      </c>
      <c r="C77" s="39" t="s">
        <v>152</v>
      </c>
      <c r="D77" s="68">
        <v>110</v>
      </c>
      <c r="E77" s="69" t="s">
        <v>52</v>
      </c>
      <c r="F77" s="70">
        <v>142.34</v>
      </c>
      <c r="G77" s="40"/>
      <c r="H77" s="24"/>
      <c r="I77" s="47" t="s">
        <v>38</v>
      </c>
      <c r="J77" s="48">
        <f>IF(I77="Less(-)",-1,1)</f>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ROUND(total_amount_ba($B$2,$D$2,D77,F77,J77,K77,M77),0)</f>
        <v>15657</v>
      </c>
      <c r="BB77" s="60">
        <f>BA77+SUM(N77:AZ77)</f>
        <v>15657</v>
      </c>
      <c r="BC77" s="56" t="str">
        <f>SpellNumber(L77,BB77)</f>
        <v>INR  Fifteen Thousand Six Hundred &amp; Fifty Seven  Only</v>
      </c>
      <c r="IA77" s="22">
        <v>9.12</v>
      </c>
      <c r="IB77" s="22" t="s">
        <v>230</v>
      </c>
      <c r="IC77" s="22" t="s">
        <v>152</v>
      </c>
      <c r="ID77" s="22">
        <v>110</v>
      </c>
      <c r="IE77" s="23" t="s">
        <v>52</v>
      </c>
      <c r="IF77" s="23"/>
      <c r="IG77" s="23"/>
      <c r="IH77" s="23"/>
      <c r="II77" s="23"/>
    </row>
    <row r="78" spans="1:243" s="22" customFormat="1" ht="42.75">
      <c r="A78" s="66">
        <v>9.13</v>
      </c>
      <c r="B78" s="67" t="s">
        <v>79</v>
      </c>
      <c r="C78" s="39" t="s">
        <v>153</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9.13</v>
      </c>
      <c r="IB78" s="22" t="s">
        <v>79</v>
      </c>
      <c r="IC78" s="22" t="s">
        <v>153</v>
      </c>
      <c r="IE78" s="23"/>
      <c r="IF78" s="23"/>
      <c r="IG78" s="23"/>
      <c r="IH78" s="23"/>
      <c r="II78" s="23"/>
    </row>
    <row r="79" spans="1:243" s="22" customFormat="1" ht="28.5">
      <c r="A79" s="66">
        <v>9.14</v>
      </c>
      <c r="B79" s="67" t="s">
        <v>80</v>
      </c>
      <c r="C79" s="39" t="s">
        <v>154</v>
      </c>
      <c r="D79" s="68">
        <v>50.6</v>
      </c>
      <c r="E79" s="69" t="s">
        <v>52</v>
      </c>
      <c r="F79" s="70">
        <v>115.25</v>
      </c>
      <c r="G79" s="40"/>
      <c r="H79" s="24"/>
      <c r="I79" s="47" t="s">
        <v>38</v>
      </c>
      <c r="J79" s="48">
        <f aca="true" t="shared" si="4" ref="J78:J10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aca="true" t="shared" si="5" ref="BA78:BA109">ROUND(total_amount_ba($B$2,$D$2,D79,F79,J79,K79,M79),0)</f>
        <v>5832</v>
      </c>
      <c r="BB79" s="60">
        <f aca="true" t="shared" si="6" ref="BB78:BB109">BA79+SUM(N79:AZ79)</f>
        <v>5832</v>
      </c>
      <c r="BC79" s="56" t="str">
        <f aca="true" t="shared" si="7" ref="BC78:BC109">SpellNumber(L79,BB79)</f>
        <v>INR  Five Thousand Eight Hundred &amp; Thirty Two  Only</v>
      </c>
      <c r="IA79" s="22">
        <v>9.14</v>
      </c>
      <c r="IB79" s="22" t="s">
        <v>80</v>
      </c>
      <c r="IC79" s="22" t="s">
        <v>154</v>
      </c>
      <c r="ID79" s="22">
        <v>50.6</v>
      </c>
      <c r="IE79" s="23" t="s">
        <v>52</v>
      </c>
      <c r="IF79" s="23"/>
      <c r="IG79" s="23"/>
      <c r="IH79" s="23"/>
      <c r="II79" s="23"/>
    </row>
    <row r="80" spans="1:243" s="22" customFormat="1" ht="57">
      <c r="A80" s="70">
        <v>9.15</v>
      </c>
      <c r="B80" s="67" t="s">
        <v>82</v>
      </c>
      <c r="C80" s="39" t="s">
        <v>155</v>
      </c>
      <c r="D80" s="79"/>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1"/>
      <c r="IA80" s="22">
        <v>9.15</v>
      </c>
      <c r="IB80" s="22" t="s">
        <v>82</v>
      </c>
      <c r="IC80" s="22" t="s">
        <v>155</v>
      </c>
      <c r="IE80" s="23"/>
      <c r="IF80" s="23"/>
      <c r="IG80" s="23"/>
      <c r="IH80" s="23"/>
      <c r="II80" s="23"/>
    </row>
    <row r="81" spans="1:243" s="22" customFormat="1" ht="57">
      <c r="A81" s="66">
        <v>9.16</v>
      </c>
      <c r="B81" s="71" t="s">
        <v>83</v>
      </c>
      <c r="C81" s="39" t="s">
        <v>156</v>
      </c>
      <c r="D81" s="68">
        <v>5</v>
      </c>
      <c r="E81" s="69" t="s">
        <v>52</v>
      </c>
      <c r="F81" s="70">
        <v>167.82</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5"/>
        <v>839</v>
      </c>
      <c r="BB81" s="60">
        <f t="shared" si="6"/>
        <v>839</v>
      </c>
      <c r="BC81" s="56" t="str">
        <f t="shared" si="7"/>
        <v>INR  Eight Hundred &amp; Thirty Nine  Only</v>
      </c>
      <c r="IA81" s="22">
        <v>9.16</v>
      </c>
      <c r="IB81" s="22" t="s">
        <v>83</v>
      </c>
      <c r="IC81" s="22" t="s">
        <v>156</v>
      </c>
      <c r="ID81" s="22">
        <v>5</v>
      </c>
      <c r="IE81" s="23" t="s">
        <v>52</v>
      </c>
      <c r="IF81" s="23"/>
      <c r="IG81" s="23"/>
      <c r="IH81" s="23"/>
      <c r="II81" s="23"/>
    </row>
    <row r="82" spans="1:243" s="22" customFormat="1" ht="60" customHeight="1">
      <c r="A82" s="66">
        <v>9.17</v>
      </c>
      <c r="B82" s="71" t="s">
        <v>84</v>
      </c>
      <c r="C82" s="39" t="s">
        <v>157</v>
      </c>
      <c r="D82" s="68">
        <v>60</v>
      </c>
      <c r="E82" s="69" t="s">
        <v>52</v>
      </c>
      <c r="F82" s="70">
        <v>108.59</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5"/>
        <v>6515</v>
      </c>
      <c r="BB82" s="60">
        <f t="shared" si="6"/>
        <v>6515</v>
      </c>
      <c r="BC82" s="56" t="str">
        <f t="shared" si="7"/>
        <v>INR  Six Thousand Five Hundred &amp; Fifteen  Only</v>
      </c>
      <c r="IA82" s="22">
        <v>9.17</v>
      </c>
      <c r="IB82" s="22" t="s">
        <v>84</v>
      </c>
      <c r="IC82" s="22" t="s">
        <v>157</v>
      </c>
      <c r="ID82" s="22">
        <v>60</v>
      </c>
      <c r="IE82" s="23" t="s">
        <v>52</v>
      </c>
      <c r="IF82" s="23"/>
      <c r="IG82" s="23"/>
      <c r="IH82" s="23"/>
      <c r="II82" s="23"/>
    </row>
    <row r="83" spans="1:243" s="22" customFormat="1" ht="28.5">
      <c r="A83" s="70">
        <v>9.18</v>
      </c>
      <c r="B83" s="67" t="s">
        <v>231</v>
      </c>
      <c r="C83" s="39" t="s">
        <v>158</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9.18</v>
      </c>
      <c r="IB83" s="22" t="s">
        <v>231</v>
      </c>
      <c r="IC83" s="22" t="s">
        <v>158</v>
      </c>
      <c r="IE83" s="23"/>
      <c r="IF83" s="23"/>
      <c r="IG83" s="23"/>
      <c r="IH83" s="23"/>
      <c r="II83" s="23"/>
    </row>
    <row r="84" spans="1:243" s="22" customFormat="1" ht="30" customHeight="1">
      <c r="A84" s="66">
        <v>9.19</v>
      </c>
      <c r="B84" s="67" t="s">
        <v>232</v>
      </c>
      <c r="C84" s="39" t="s">
        <v>159</v>
      </c>
      <c r="D84" s="68">
        <v>81.52</v>
      </c>
      <c r="E84" s="69" t="s">
        <v>52</v>
      </c>
      <c r="F84" s="70">
        <v>16.65</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5"/>
        <v>1357</v>
      </c>
      <c r="BB84" s="60">
        <f t="shared" si="6"/>
        <v>1357</v>
      </c>
      <c r="BC84" s="56" t="str">
        <f t="shared" si="7"/>
        <v>INR  One Thousand Three Hundred &amp; Fifty Seven  Only</v>
      </c>
      <c r="IA84" s="22">
        <v>9.19</v>
      </c>
      <c r="IB84" s="22" t="s">
        <v>232</v>
      </c>
      <c r="IC84" s="22" t="s">
        <v>159</v>
      </c>
      <c r="ID84" s="22">
        <v>81.52</v>
      </c>
      <c r="IE84" s="23" t="s">
        <v>52</v>
      </c>
      <c r="IF84" s="23"/>
      <c r="IG84" s="23"/>
      <c r="IH84" s="23"/>
      <c r="II84" s="23"/>
    </row>
    <row r="85" spans="1:243" s="22" customFormat="1" ht="71.25">
      <c r="A85" s="66">
        <v>9.2</v>
      </c>
      <c r="B85" s="67" t="s">
        <v>182</v>
      </c>
      <c r="C85" s="39" t="s">
        <v>160</v>
      </c>
      <c r="D85" s="68">
        <v>81.52</v>
      </c>
      <c r="E85" s="69" t="s">
        <v>52</v>
      </c>
      <c r="F85" s="70">
        <v>14.33</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1168</v>
      </c>
      <c r="BB85" s="60">
        <f t="shared" si="6"/>
        <v>1168</v>
      </c>
      <c r="BC85" s="56" t="str">
        <f t="shared" si="7"/>
        <v>INR  One Thousand One Hundred &amp; Sixty Eight  Only</v>
      </c>
      <c r="IA85" s="22">
        <v>9.2</v>
      </c>
      <c r="IB85" s="22" t="s">
        <v>182</v>
      </c>
      <c r="IC85" s="22" t="s">
        <v>160</v>
      </c>
      <c r="ID85" s="22">
        <v>81.52</v>
      </c>
      <c r="IE85" s="23" t="s">
        <v>52</v>
      </c>
      <c r="IF85" s="23"/>
      <c r="IG85" s="23"/>
      <c r="IH85" s="23"/>
      <c r="II85" s="23"/>
    </row>
    <row r="86" spans="1:243" s="22" customFormat="1" ht="71.25">
      <c r="A86" s="70">
        <v>9.21</v>
      </c>
      <c r="B86" s="67" t="s">
        <v>233</v>
      </c>
      <c r="C86" s="39" t="s">
        <v>161</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9.21</v>
      </c>
      <c r="IB86" s="22" t="s">
        <v>233</v>
      </c>
      <c r="IC86" s="22" t="s">
        <v>161</v>
      </c>
      <c r="IE86" s="23"/>
      <c r="IF86" s="23"/>
      <c r="IG86" s="23"/>
      <c r="IH86" s="23"/>
      <c r="II86" s="23"/>
    </row>
    <row r="87" spans="1:243" s="22" customFormat="1" ht="28.5">
      <c r="A87" s="66">
        <v>9.22</v>
      </c>
      <c r="B87" s="71" t="s">
        <v>234</v>
      </c>
      <c r="C87" s="39" t="s">
        <v>162</v>
      </c>
      <c r="D87" s="68">
        <v>98.27</v>
      </c>
      <c r="E87" s="69" t="s">
        <v>52</v>
      </c>
      <c r="F87" s="70">
        <v>49.8</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5"/>
        <v>4894</v>
      </c>
      <c r="BB87" s="60">
        <f t="shared" si="6"/>
        <v>4894</v>
      </c>
      <c r="BC87" s="56" t="str">
        <f t="shared" si="7"/>
        <v>INR  Four Thousand Eight Hundred &amp; Ninety Four  Only</v>
      </c>
      <c r="IA87" s="22">
        <v>9.22</v>
      </c>
      <c r="IB87" s="22" t="s">
        <v>234</v>
      </c>
      <c r="IC87" s="22" t="s">
        <v>162</v>
      </c>
      <c r="ID87" s="22">
        <v>98.27</v>
      </c>
      <c r="IE87" s="23" t="s">
        <v>52</v>
      </c>
      <c r="IF87" s="23"/>
      <c r="IG87" s="23"/>
      <c r="IH87" s="23"/>
      <c r="II87" s="23"/>
    </row>
    <row r="88" spans="1:243" s="22" customFormat="1" ht="85.5">
      <c r="A88" s="66">
        <v>9.23</v>
      </c>
      <c r="B88" s="71" t="s">
        <v>85</v>
      </c>
      <c r="C88" s="39" t="s">
        <v>163</v>
      </c>
      <c r="D88" s="68">
        <v>60</v>
      </c>
      <c r="E88" s="69" t="s">
        <v>52</v>
      </c>
      <c r="F88" s="70">
        <v>18.28</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5"/>
        <v>1097</v>
      </c>
      <c r="BB88" s="60">
        <f t="shared" si="6"/>
        <v>1097</v>
      </c>
      <c r="BC88" s="56" t="str">
        <f t="shared" si="7"/>
        <v>INR  One Thousand  &amp;Ninety Seven  Only</v>
      </c>
      <c r="IA88" s="22">
        <v>9.23</v>
      </c>
      <c r="IB88" s="22" t="s">
        <v>85</v>
      </c>
      <c r="IC88" s="22" t="s">
        <v>163</v>
      </c>
      <c r="ID88" s="22">
        <v>60</v>
      </c>
      <c r="IE88" s="23" t="s">
        <v>52</v>
      </c>
      <c r="IF88" s="23"/>
      <c r="IG88" s="23"/>
      <c r="IH88" s="23"/>
      <c r="II88" s="23"/>
    </row>
    <row r="89" spans="1:243" s="22" customFormat="1" ht="57">
      <c r="A89" s="70">
        <v>9.24</v>
      </c>
      <c r="B89" s="67" t="s">
        <v>82</v>
      </c>
      <c r="C89" s="39" t="s">
        <v>164</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9.24</v>
      </c>
      <c r="IB89" s="22" t="s">
        <v>82</v>
      </c>
      <c r="IC89" s="22" t="s">
        <v>164</v>
      </c>
      <c r="IE89" s="23"/>
      <c r="IF89" s="23"/>
      <c r="IG89" s="23"/>
      <c r="IH89" s="23"/>
      <c r="II89" s="23"/>
    </row>
    <row r="90" spans="1:243" s="22" customFormat="1" ht="15.75" customHeight="1">
      <c r="A90" s="66">
        <v>9.25</v>
      </c>
      <c r="B90" s="67" t="s">
        <v>86</v>
      </c>
      <c r="C90" s="39" t="s">
        <v>165</v>
      </c>
      <c r="D90" s="68">
        <v>115.46</v>
      </c>
      <c r="E90" s="69" t="s">
        <v>52</v>
      </c>
      <c r="F90" s="70">
        <v>75.88</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8761</v>
      </c>
      <c r="BB90" s="60">
        <f t="shared" si="6"/>
        <v>8761</v>
      </c>
      <c r="BC90" s="56" t="str">
        <f t="shared" si="7"/>
        <v>INR  Eight Thousand Seven Hundred &amp; Sixty One  Only</v>
      </c>
      <c r="IA90" s="22">
        <v>9.25</v>
      </c>
      <c r="IB90" s="22" t="s">
        <v>86</v>
      </c>
      <c r="IC90" s="22" t="s">
        <v>165</v>
      </c>
      <c r="ID90" s="22">
        <v>115.46</v>
      </c>
      <c r="IE90" s="23" t="s">
        <v>52</v>
      </c>
      <c r="IF90" s="23"/>
      <c r="IG90" s="23"/>
      <c r="IH90" s="23"/>
      <c r="II90" s="23"/>
    </row>
    <row r="91" spans="1:243" s="22" customFormat="1" ht="15.75">
      <c r="A91" s="66">
        <v>10</v>
      </c>
      <c r="B91" s="67" t="s">
        <v>87</v>
      </c>
      <c r="C91" s="39" t="s">
        <v>166</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10</v>
      </c>
      <c r="IB91" s="22" t="s">
        <v>87</v>
      </c>
      <c r="IC91" s="22" t="s">
        <v>166</v>
      </c>
      <c r="IE91" s="23"/>
      <c r="IF91" s="23"/>
      <c r="IG91" s="23"/>
      <c r="IH91" s="23"/>
      <c r="II91" s="23"/>
    </row>
    <row r="92" spans="1:243" s="22" customFormat="1" ht="142.5">
      <c r="A92" s="70">
        <v>10.01</v>
      </c>
      <c r="B92" s="67" t="s">
        <v>88</v>
      </c>
      <c r="C92" s="39" t="s">
        <v>167</v>
      </c>
      <c r="D92" s="79"/>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1"/>
      <c r="IA92" s="22">
        <v>10.01</v>
      </c>
      <c r="IB92" s="22" t="s">
        <v>88</v>
      </c>
      <c r="IC92" s="22" t="s">
        <v>167</v>
      </c>
      <c r="IE92" s="23"/>
      <c r="IF92" s="23"/>
      <c r="IG92" s="23"/>
      <c r="IH92" s="23"/>
      <c r="II92" s="23"/>
    </row>
    <row r="93" spans="1:243" s="22" customFormat="1" ht="28.5">
      <c r="A93" s="66">
        <v>10.02</v>
      </c>
      <c r="B93" s="71" t="s">
        <v>89</v>
      </c>
      <c r="C93" s="39" t="s">
        <v>168</v>
      </c>
      <c r="D93" s="68">
        <v>5</v>
      </c>
      <c r="E93" s="69" t="s">
        <v>52</v>
      </c>
      <c r="F93" s="70">
        <v>419.11</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5"/>
        <v>2096</v>
      </c>
      <c r="BB93" s="60">
        <f t="shared" si="6"/>
        <v>2096</v>
      </c>
      <c r="BC93" s="56" t="str">
        <f t="shared" si="7"/>
        <v>INR  Two Thousand  &amp;Ninety Six  Only</v>
      </c>
      <c r="IA93" s="22">
        <v>10.02</v>
      </c>
      <c r="IB93" s="22" t="s">
        <v>89</v>
      </c>
      <c r="IC93" s="22" t="s">
        <v>168</v>
      </c>
      <c r="ID93" s="22">
        <v>5</v>
      </c>
      <c r="IE93" s="23" t="s">
        <v>52</v>
      </c>
      <c r="IF93" s="23"/>
      <c r="IG93" s="23"/>
      <c r="IH93" s="23"/>
      <c r="II93" s="23"/>
    </row>
    <row r="94" spans="1:243" s="22" customFormat="1" ht="57">
      <c r="A94" s="66">
        <v>10.03</v>
      </c>
      <c r="B94" s="71" t="s">
        <v>235</v>
      </c>
      <c r="C94" s="39" t="s">
        <v>169</v>
      </c>
      <c r="D94" s="68">
        <v>18</v>
      </c>
      <c r="E94" s="69" t="s">
        <v>52</v>
      </c>
      <c r="F94" s="70">
        <v>2.49</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45</v>
      </c>
      <c r="BB94" s="60">
        <f t="shared" si="6"/>
        <v>45</v>
      </c>
      <c r="BC94" s="56" t="str">
        <f t="shared" si="7"/>
        <v>INR  Forty Five Only</v>
      </c>
      <c r="IA94" s="22">
        <v>10.03</v>
      </c>
      <c r="IB94" s="22" t="s">
        <v>235</v>
      </c>
      <c r="IC94" s="22" t="s">
        <v>169</v>
      </c>
      <c r="ID94" s="22">
        <v>18</v>
      </c>
      <c r="IE94" s="23" t="s">
        <v>52</v>
      </c>
      <c r="IF94" s="23"/>
      <c r="IG94" s="23"/>
      <c r="IH94" s="23"/>
      <c r="II94" s="23"/>
    </row>
    <row r="95" spans="1:243" s="22" customFormat="1" ht="28.5" customHeight="1">
      <c r="A95" s="70">
        <v>11</v>
      </c>
      <c r="B95" s="67" t="s">
        <v>236</v>
      </c>
      <c r="C95" s="39" t="s">
        <v>170</v>
      </c>
      <c r="D95" s="79"/>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1"/>
      <c r="IA95" s="22">
        <v>11</v>
      </c>
      <c r="IB95" s="72" t="s">
        <v>236</v>
      </c>
      <c r="IC95" s="22" t="s">
        <v>170</v>
      </c>
      <c r="IE95" s="23"/>
      <c r="IF95" s="23"/>
      <c r="IG95" s="23"/>
      <c r="IH95" s="23"/>
      <c r="II95" s="23"/>
    </row>
    <row r="96" spans="1:237" ht="71.25">
      <c r="A96" s="66">
        <v>11.01</v>
      </c>
      <c r="B96" s="67" t="s">
        <v>183</v>
      </c>
      <c r="C96" s="39" t="s">
        <v>260</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11.01</v>
      </c>
      <c r="IB96" s="1" t="s">
        <v>183</v>
      </c>
      <c r="IC96" s="1" t="s">
        <v>260</v>
      </c>
    </row>
    <row r="97" spans="1:239" ht="27.75" customHeight="1">
      <c r="A97" s="66">
        <v>11.02</v>
      </c>
      <c r="B97" s="67" t="s">
        <v>184</v>
      </c>
      <c r="C97" s="39" t="s">
        <v>261</v>
      </c>
      <c r="D97" s="68">
        <v>0.12</v>
      </c>
      <c r="E97" s="69" t="s">
        <v>64</v>
      </c>
      <c r="F97" s="70">
        <v>1759.84</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5"/>
        <v>211</v>
      </c>
      <c r="BB97" s="60">
        <f t="shared" si="6"/>
        <v>211</v>
      </c>
      <c r="BC97" s="56" t="str">
        <f t="shared" si="7"/>
        <v>INR  Two Hundred &amp; Eleven  Only</v>
      </c>
      <c r="IA97" s="1">
        <v>11.02</v>
      </c>
      <c r="IB97" s="1" t="s">
        <v>184</v>
      </c>
      <c r="IC97" s="1" t="s">
        <v>261</v>
      </c>
      <c r="ID97" s="1">
        <v>0.12</v>
      </c>
      <c r="IE97" s="3" t="s">
        <v>64</v>
      </c>
    </row>
    <row r="98" spans="1:239" ht="28.5">
      <c r="A98" s="70">
        <v>11.03</v>
      </c>
      <c r="B98" s="67" t="s">
        <v>185</v>
      </c>
      <c r="C98" s="39" t="s">
        <v>262</v>
      </c>
      <c r="D98" s="68">
        <v>0.18</v>
      </c>
      <c r="E98" s="69" t="s">
        <v>64</v>
      </c>
      <c r="F98" s="70">
        <v>1086.89</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196</v>
      </c>
      <c r="BB98" s="60">
        <f t="shared" si="6"/>
        <v>196</v>
      </c>
      <c r="BC98" s="56" t="str">
        <f t="shared" si="7"/>
        <v>INR  One Hundred &amp; Ninety Six  Only</v>
      </c>
      <c r="IA98" s="1">
        <v>11.03</v>
      </c>
      <c r="IB98" s="1" t="s">
        <v>185</v>
      </c>
      <c r="IC98" s="1" t="s">
        <v>262</v>
      </c>
      <c r="ID98" s="1">
        <v>0.18</v>
      </c>
      <c r="IE98" s="3" t="s">
        <v>64</v>
      </c>
    </row>
    <row r="99" spans="1:237" ht="85.5">
      <c r="A99" s="66">
        <v>11.04</v>
      </c>
      <c r="B99" s="71" t="s">
        <v>237</v>
      </c>
      <c r="C99" s="39" t="s">
        <v>263</v>
      </c>
      <c r="D99" s="79"/>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1"/>
      <c r="IA99" s="1">
        <v>11.04</v>
      </c>
      <c r="IB99" s="1" t="s">
        <v>237</v>
      </c>
      <c r="IC99" s="1" t="s">
        <v>263</v>
      </c>
    </row>
    <row r="100" spans="1:239" ht="28.5">
      <c r="A100" s="66">
        <v>11.05</v>
      </c>
      <c r="B100" s="71" t="s">
        <v>238</v>
      </c>
      <c r="C100" s="39" t="s">
        <v>264</v>
      </c>
      <c r="D100" s="68">
        <v>0.46</v>
      </c>
      <c r="E100" s="69" t="s">
        <v>64</v>
      </c>
      <c r="F100" s="70">
        <v>1489.21</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5"/>
        <v>685</v>
      </c>
      <c r="BB100" s="60">
        <f t="shared" si="6"/>
        <v>685</v>
      </c>
      <c r="BC100" s="56" t="str">
        <f t="shared" si="7"/>
        <v>INR  Six Hundred &amp; Eighty Five  Only</v>
      </c>
      <c r="IA100" s="1">
        <v>11.05</v>
      </c>
      <c r="IB100" s="1" t="s">
        <v>238</v>
      </c>
      <c r="IC100" s="1" t="s">
        <v>264</v>
      </c>
      <c r="ID100" s="1">
        <v>0.46</v>
      </c>
      <c r="IE100" s="3" t="s">
        <v>64</v>
      </c>
    </row>
    <row r="101" spans="1:237" ht="71.25">
      <c r="A101" s="70">
        <v>11.06</v>
      </c>
      <c r="B101" s="67" t="s">
        <v>90</v>
      </c>
      <c r="C101" s="39" t="s">
        <v>265</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c r="IA101" s="1">
        <v>11.06</v>
      </c>
      <c r="IB101" s="1" t="s">
        <v>90</v>
      </c>
      <c r="IC101" s="1" t="s">
        <v>265</v>
      </c>
    </row>
    <row r="102" spans="1:239" ht="28.5">
      <c r="A102" s="66">
        <v>11.07</v>
      </c>
      <c r="B102" s="67" t="s">
        <v>186</v>
      </c>
      <c r="C102" s="39" t="s">
        <v>266</v>
      </c>
      <c r="D102" s="68">
        <v>1</v>
      </c>
      <c r="E102" s="69" t="s">
        <v>65</v>
      </c>
      <c r="F102" s="70">
        <v>265.4</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265</v>
      </c>
      <c r="BB102" s="60">
        <f t="shared" si="6"/>
        <v>265</v>
      </c>
      <c r="BC102" s="56" t="str">
        <f t="shared" si="7"/>
        <v>INR  Two Hundred &amp; Sixty Five  Only</v>
      </c>
      <c r="IA102" s="1">
        <v>11.07</v>
      </c>
      <c r="IB102" s="1" t="s">
        <v>186</v>
      </c>
      <c r="IC102" s="1" t="s">
        <v>266</v>
      </c>
      <c r="ID102" s="1">
        <v>1</v>
      </c>
      <c r="IE102" s="3" t="s">
        <v>65</v>
      </c>
    </row>
    <row r="103" spans="1:237" ht="57">
      <c r="A103" s="66">
        <v>11.08</v>
      </c>
      <c r="B103" s="67" t="s">
        <v>239</v>
      </c>
      <c r="C103" s="39" t="s">
        <v>267</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11.08</v>
      </c>
      <c r="IB103" s="1" t="s">
        <v>239</v>
      </c>
      <c r="IC103" s="1" t="s">
        <v>267</v>
      </c>
    </row>
    <row r="104" spans="1:239" ht="28.5">
      <c r="A104" s="70">
        <v>11.09</v>
      </c>
      <c r="B104" s="67" t="s">
        <v>240</v>
      </c>
      <c r="C104" s="39" t="s">
        <v>268</v>
      </c>
      <c r="D104" s="68">
        <v>1.5</v>
      </c>
      <c r="E104" s="69" t="s">
        <v>52</v>
      </c>
      <c r="F104" s="70">
        <v>81.89</v>
      </c>
      <c r="G104" s="40"/>
      <c r="H104" s="24"/>
      <c r="I104" s="47" t="s">
        <v>38</v>
      </c>
      <c r="J104" s="48">
        <f t="shared" si="4"/>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5"/>
        <v>123</v>
      </c>
      <c r="BB104" s="60">
        <f t="shared" si="6"/>
        <v>123</v>
      </c>
      <c r="BC104" s="56" t="str">
        <f t="shared" si="7"/>
        <v>INR  One Hundred &amp; Twenty Three  Only</v>
      </c>
      <c r="IA104" s="1">
        <v>11.09</v>
      </c>
      <c r="IB104" s="1" t="s">
        <v>240</v>
      </c>
      <c r="IC104" s="1" t="s">
        <v>268</v>
      </c>
      <c r="ID104" s="1">
        <v>1.5</v>
      </c>
      <c r="IE104" s="3" t="s">
        <v>52</v>
      </c>
    </row>
    <row r="105" spans="1:239" ht="42.75">
      <c r="A105" s="66">
        <v>11.1</v>
      </c>
      <c r="B105" s="67" t="s">
        <v>241</v>
      </c>
      <c r="C105" s="39" t="s">
        <v>269</v>
      </c>
      <c r="D105" s="68">
        <v>0.08</v>
      </c>
      <c r="E105" s="69" t="s">
        <v>64</v>
      </c>
      <c r="F105" s="70">
        <v>660.89</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53</v>
      </c>
      <c r="BB105" s="60">
        <f t="shared" si="6"/>
        <v>53</v>
      </c>
      <c r="BC105" s="56" t="str">
        <f t="shared" si="7"/>
        <v>INR  Fifty Three Only</v>
      </c>
      <c r="IA105" s="1">
        <v>11.1</v>
      </c>
      <c r="IB105" s="1" t="s">
        <v>241</v>
      </c>
      <c r="IC105" s="1" t="s">
        <v>269</v>
      </c>
      <c r="ID105" s="1">
        <v>0.08</v>
      </c>
      <c r="IE105" s="3" t="s">
        <v>64</v>
      </c>
    </row>
    <row r="106" spans="1:239" ht="71.25">
      <c r="A106" s="66">
        <v>11.11</v>
      </c>
      <c r="B106" s="67" t="s">
        <v>187</v>
      </c>
      <c r="C106" s="39" t="s">
        <v>270</v>
      </c>
      <c r="D106" s="68">
        <v>0.5</v>
      </c>
      <c r="E106" s="69" t="s">
        <v>52</v>
      </c>
      <c r="F106" s="70">
        <v>39.5</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20</v>
      </c>
      <c r="BB106" s="60">
        <f t="shared" si="6"/>
        <v>20</v>
      </c>
      <c r="BC106" s="56" t="str">
        <f t="shared" si="7"/>
        <v>INR  Twenty Only</v>
      </c>
      <c r="IA106" s="1">
        <v>11.11</v>
      </c>
      <c r="IB106" s="1" t="s">
        <v>187</v>
      </c>
      <c r="IC106" s="1" t="s">
        <v>270</v>
      </c>
      <c r="ID106" s="1">
        <v>0.5</v>
      </c>
      <c r="IE106" s="3" t="s">
        <v>52</v>
      </c>
    </row>
    <row r="107" spans="1:239" ht="128.25">
      <c r="A107" s="66">
        <v>11.12</v>
      </c>
      <c r="B107" s="67" t="s">
        <v>242</v>
      </c>
      <c r="C107" s="39" t="s">
        <v>271</v>
      </c>
      <c r="D107" s="68">
        <v>1.93</v>
      </c>
      <c r="E107" s="69" t="s">
        <v>64</v>
      </c>
      <c r="F107" s="70">
        <v>192.32</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371</v>
      </c>
      <c r="BB107" s="60">
        <f t="shared" si="6"/>
        <v>371</v>
      </c>
      <c r="BC107" s="56" t="str">
        <f t="shared" si="7"/>
        <v>INR  Three Hundred &amp; Seventy One  Only</v>
      </c>
      <c r="IA107" s="1">
        <v>11.12</v>
      </c>
      <c r="IB107" s="1" t="s">
        <v>242</v>
      </c>
      <c r="IC107" s="1" t="s">
        <v>271</v>
      </c>
      <c r="ID107" s="1">
        <v>1.93</v>
      </c>
      <c r="IE107" s="3" t="s">
        <v>64</v>
      </c>
    </row>
    <row r="108" spans="1:237" ht="15.75">
      <c r="A108" s="66">
        <v>12</v>
      </c>
      <c r="B108" s="67" t="s">
        <v>91</v>
      </c>
      <c r="C108" s="39" t="s">
        <v>272</v>
      </c>
      <c r="D108" s="79"/>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1"/>
      <c r="IA108" s="1">
        <v>12</v>
      </c>
      <c r="IB108" s="1" t="s">
        <v>91</v>
      </c>
      <c r="IC108" s="1" t="s">
        <v>272</v>
      </c>
    </row>
    <row r="109" spans="1:237" ht="71.25">
      <c r="A109" s="66">
        <v>12.01</v>
      </c>
      <c r="B109" s="67" t="s">
        <v>243</v>
      </c>
      <c r="C109" s="39" t="s">
        <v>273</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12.01</v>
      </c>
      <c r="IB109" s="1" t="s">
        <v>243</v>
      </c>
      <c r="IC109" s="1" t="s">
        <v>273</v>
      </c>
    </row>
    <row r="110" spans="1:239" ht="28.5">
      <c r="A110" s="66">
        <v>12.02</v>
      </c>
      <c r="B110" s="67" t="s">
        <v>92</v>
      </c>
      <c r="C110" s="39" t="s">
        <v>274</v>
      </c>
      <c r="D110" s="68">
        <v>15.5</v>
      </c>
      <c r="E110" s="69" t="s">
        <v>74</v>
      </c>
      <c r="F110" s="70">
        <v>266.68</v>
      </c>
      <c r="G110" s="40"/>
      <c r="H110" s="24"/>
      <c r="I110" s="47" t="s">
        <v>38</v>
      </c>
      <c r="J110" s="48">
        <f aca="true" t="shared" si="8" ref="J110:J129">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aca="true" t="shared" si="9" ref="BA110:BA129">ROUND(total_amount_ba($B$2,$D$2,D110,F110,J110,K110,M110),0)</f>
        <v>4134</v>
      </c>
      <c r="BB110" s="60">
        <f aca="true" t="shared" si="10" ref="BB110:BB129">BA110+SUM(N110:AZ110)</f>
        <v>4134</v>
      </c>
      <c r="BC110" s="56" t="str">
        <f aca="true" t="shared" si="11" ref="BC110:BC130">SpellNumber(L110,BB110)</f>
        <v>INR  Four Thousand One Hundred &amp; Thirty Four  Only</v>
      </c>
      <c r="IA110" s="1">
        <v>12.02</v>
      </c>
      <c r="IB110" s="1" t="s">
        <v>92</v>
      </c>
      <c r="IC110" s="1" t="s">
        <v>274</v>
      </c>
      <c r="ID110" s="1">
        <v>15.5</v>
      </c>
      <c r="IE110" s="3" t="s">
        <v>74</v>
      </c>
    </row>
    <row r="111" spans="1:239" ht="28.5">
      <c r="A111" s="66">
        <v>12.03</v>
      </c>
      <c r="B111" s="67" t="s">
        <v>93</v>
      </c>
      <c r="C111" s="39" t="s">
        <v>275</v>
      </c>
      <c r="D111" s="68">
        <v>60</v>
      </c>
      <c r="E111" s="69" t="s">
        <v>74</v>
      </c>
      <c r="F111" s="70">
        <v>327.35</v>
      </c>
      <c r="G111" s="65">
        <v>20610</v>
      </c>
      <c r="H111" s="50"/>
      <c r="I111" s="51" t="s">
        <v>38</v>
      </c>
      <c r="J111" s="52">
        <f t="shared" si="8"/>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 t="shared" si="9"/>
        <v>19641</v>
      </c>
      <c r="BB111" s="55">
        <f t="shared" si="10"/>
        <v>19641</v>
      </c>
      <c r="BC111" s="56" t="str">
        <f t="shared" si="11"/>
        <v>INR  Nineteen Thousand Six Hundred &amp; Forty One  Only</v>
      </c>
      <c r="IA111" s="1">
        <v>12.03</v>
      </c>
      <c r="IB111" s="1" t="s">
        <v>93</v>
      </c>
      <c r="IC111" s="1" t="s">
        <v>275</v>
      </c>
      <c r="ID111" s="1">
        <v>60</v>
      </c>
      <c r="IE111" s="3" t="s">
        <v>74</v>
      </c>
    </row>
    <row r="112" spans="1:237" ht="42.75">
      <c r="A112" s="66">
        <v>12.04</v>
      </c>
      <c r="B112" s="67" t="s">
        <v>94</v>
      </c>
      <c r="C112" s="39" t="s">
        <v>276</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12.04</v>
      </c>
      <c r="IB112" s="1" t="s">
        <v>94</v>
      </c>
      <c r="IC112" s="1" t="s">
        <v>276</v>
      </c>
    </row>
    <row r="113" spans="1:239" ht="15.75">
      <c r="A113" s="66">
        <v>12.05</v>
      </c>
      <c r="B113" s="67" t="s">
        <v>95</v>
      </c>
      <c r="C113" s="39" t="s">
        <v>277</v>
      </c>
      <c r="D113" s="68">
        <v>2</v>
      </c>
      <c r="E113" s="69" t="s">
        <v>65</v>
      </c>
      <c r="F113" s="70">
        <v>404.86</v>
      </c>
      <c r="G113" s="40"/>
      <c r="H113" s="24"/>
      <c r="I113" s="47" t="s">
        <v>38</v>
      </c>
      <c r="J113" s="48">
        <f t="shared" si="8"/>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9"/>
        <v>810</v>
      </c>
      <c r="BB113" s="60">
        <f t="shared" si="10"/>
        <v>810</v>
      </c>
      <c r="BC113" s="56" t="str">
        <f t="shared" si="11"/>
        <v>INR  Eight Hundred &amp; Ten  Only</v>
      </c>
      <c r="IA113" s="1">
        <v>12.05</v>
      </c>
      <c r="IB113" s="1" t="s">
        <v>95</v>
      </c>
      <c r="IC113" s="1" t="s">
        <v>277</v>
      </c>
      <c r="ID113" s="1">
        <v>2</v>
      </c>
      <c r="IE113" s="3" t="s">
        <v>65</v>
      </c>
    </row>
    <row r="114" spans="1:237" ht="57">
      <c r="A114" s="66">
        <v>12.06</v>
      </c>
      <c r="B114" s="67" t="s">
        <v>244</v>
      </c>
      <c r="C114" s="39" t="s">
        <v>278</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12.06</v>
      </c>
      <c r="IB114" s="1" t="s">
        <v>244</v>
      </c>
      <c r="IC114" s="1" t="s">
        <v>278</v>
      </c>
    </row>
    <row r="115" spans="1:239" ht="28.5">
      <c r="A115" s="66">
        <v>12.07</v>
      </c>
      <c r="B115" s="67" t="s">
        <v>95</v>
      </c>
      <c r="C115" s="39" t="s">
        <v>279</v>
      </c>
      <c r="D115" s="68">
        <v>1</v>
      </c>
      <c r="E115" s="69" t="s">
        <v>65</v>
      </c>
      <c r="F115" s="70">
        <v>348.48</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9"/>
        <v>348</v>
      </c>
      <c r="BB115" s="60">
        <f t="shared" si="10"/>
        <v>348</v>
      </c>
      <c r="BC115" s="56" t="str">
        <f t="shared" si="11"/>
        <v>INR  Three Hundred &amp; Forty Eight  Only</v>
      </c>
      <c r="IA115" s="1">
        <v>12.07</v>
      </c>
      <c r="IB115" s="1" t="s">
        <v>95</v>
      </c>
      <c r="IC115" s="1" t="s">
        <v>279</v>
      </c>
      <c r="ID115" s="1">
        <v>1</v>
      </c>
      <c r="IE115" s="3" t="s">
        <v>65</v>
      </c>
    </row>
    <row r="116" spans="1:237" ht="15.75">
      <c r="A116" s="66">
        <v>13</v>
      </c>
      <c r="B116" s="67" t="s">
        <v>188</v>
      </c>
      <c r="C116" s="39" t="s">
        <v>280</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13</v>
      </c>
      <c r="IB116" s="1" t="s">
        <v>188</v>
      </c>
      <c r="IC116" s="1" t="s">
        <v>280</v>
      </c>
    </row>
    <row r="117" spans="1:239" ht="299.25">
      <c r="A117" s="66">
        <v>13.01</v>
      </c>
      <c r="B117" s="67" t="s">
        <v>245</v>
      </c>
      <c r="C117" s="39" t="s">
        <v>281</v>
      </c>
      <c r="D117" s="68">
        <v>310</v>
      </c>
      <c r="E117" s="69" t="s">
        <v>52</v>
      </c>
      <c r="F117" s="70">
        <v>415.73</v>
      </c>
      <c r="G117" s="40"/>
      <c r="H117" s="24"/>
      <c r="I117" s="47" t="s">
        <v>38</v>
      </c>
      <c r="J117" s="48">
        <f t="shared" si="8"/>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9"/>
        <v>128876</v>
      </c>
      <c r="BB117" s="60">
        <f t="shared" si="10"/>
        <v>128876</v>
      </c>
      <c r="BC117" s="56" t="str">
        <f t="shared" si="11"/>
        <v>INR  One Lakh Twenty Eight Thousand Eight Hundred &amp; Seventy Six  Only</v>
      </c>
      <c r="IA117" s="1">
        <v>13.01</v>
      </c>
      <c r="IB117" s="1" t="s">
        <v>245</v>
      </c>
      <c r="IC117" s="1" t="s">
        <v>281</v>
      </c>
      <c r="ID117" s="1">
        <v>310</v>
      </c>
      <c r="IE117" s="3" t="s">
        <v>52</v>
      </c>
    </row>
    <row r="118" spans="1:237" ht="28.5">
      <c r="A118" s="66">
        <v>14</v>
      </c>
      <c r="B118" s="67" t="s">
        <v>246</v>
      </c>
      <c r="C118" s="39" t="s">
        <v>282</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14</v>
      </c>
      <c r="IB118" s="1" t="s">
        <v>246</v>
      </c>
      <c r="IC118" s="1" t="s">
        <v>282</v>
      </c>
    </row>
    <row r="119" spans="1:237" ht="171">
      <c r="A119" s="66">
        <v>14.01</v>
      </c>
      <c r="B119" s="67" t="s">
        <v>247</v>
      </c>
      <c r="C119" s="39" t="s">
        <v>283</v>
      </c>
      <c r="D119" s="79"/>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1"/>
      <c r="IA119" s="1">
        <v>14.01</v>
      </c>
      <c r="IB119" s="1" t="s">
        <v>247</v>
      </c>
      <c r="IC119" s="1" t="s">
        <v>283</v>
      </c>
    </row>
    <row r="120" spans="1:239" ht="28.5">
      <c r="A120" s="66">
        <v>14.02</v>
      </c>
      <c r="B120" s="67" t="s">
        <v>248</v>
      </c>
      <c r="C120" s="39" t="s">
        <v>284</v>
      </c>
      <c r="D120" s="68">
        <v>5</v>
      </c>
      <c r="E120" s="69" t="s">
        <v>52</v>
      </c>
      <c r="F120" s="70">
        <v>91.71</v>
      </c>
      <c r="G120" s="65">
        <v>37800</v>
      </c>
      <c r="H120" s="50"/>
      <c r="I120" s="51" t="s">
        <v>38</v>
      </c>
      <c r="J120" s="52">
        <f t="shared" si="8"/>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9"/>
        <v>459</v>
      </c>
      <c r="BB120" s="55">
        <f t="shared" si="10"/>
        <v>459</v>
      </c>
      <c r="BC120" s="56" t="str">
        <f t="shared" si="11"/>
        <v>INR  Four Hundred &amp; Fifty Nine  Only</v>
      </c>
      <c r="IA120" s="1">
        <v>14.02</v>
      </c>
      <c r="IB120" s="1" t="s">
        <v>248</v>
      </c>
      <c r="IC120" s="1" t="s">
        <v>284</v>
      </c>
      <c r="ID120" s="1">
        <v>5</v>
      </c>
      <c r="IE120" s="3" t="s">
        <v>52</v>
      </c>
    </row>
    <row r="121" spans="1:237" ht="156.75">
      <c r="A121" s="66">
        <v>14.03</v>
      </c>
      <c r="B121" s="67" t="s">
        <v>249</v>
      </c>
      <c r="C121" s="39" t="s">
        <v>285</v>
      </c>
      <c r="D121" s="79"/>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1"/>
      <c r="IA121" s="1">
        <v>14.03</v>
      </c>
      <c r="IB121" s="1" t="s">
        <v>249</v>
      </c>
      <c r="IC121" s="1" t="s">
        <v>285</v>
      </c>
    </row>
    <row r="122" spans="1:239" ht="39.75" customHeight="1">
      <c r="A122" s="66">
        <v>14.04</v>
      </c>
      <c r="B122" s="67" t="s">
        <v>250</v>
      </c>
      <c r="C122" s="39" t="s">
        <v>286</v>
      </c>
      <c r="D122" s="68">
        <v>10</v>
      </c>
      <c r="E122" s="69" t="s">
        <v>74</v>
      </c>
      <c r="F122" s="70">
        <v>5.83</v>
      </c>
      <c r="G122" s="65">
        <v>37800</v>
      </c>
      <c r="H122" s="50"/>
      <c r="I122" s="51" t="s">
        <v>38</v>
      </c>
      <c r="J122" s="52">
        <f t="shared" si="8"/>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 t="shared" si="9"/>
        <v>58</v>
      </c>
      <c r="BB122" s="55">
        <f t="shared" si="10"/>
        <v>58</v>
      </c>
      <c r="BC122" s="56" t="str">
        <f t="shared" si="11"/>
        <v>INR  Fifty Eight Only</v>
      </c>
      <c r="IA122" s="1">
        <v>14.04</v>
      </c>
      <c r="IB122" s="1" t="s">
        <v>250</v>
      </c>
      <c r="IC122" s="1" t="s">
        <v>286</v>
      </c>
      <c r="ID122" s="1">
        <v>10</v>
      </c>
      <c r="IE122" s="3" t="s">
        <v>74</v>
      </c>
    </row>
    <row r="123" spans="1:237" ht="85.5">
      <c r="A123" s="66">
        <v>14.05</v>
      </c>
      <c r="B123" s="67" t="s">
        <v>251</v>
      </c>
      <c r="C123" s="39" t="s">
        <v>287</v>
      </c>
      <c r="D123" s="79"/>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1"/>
      <c r="IA123" s="1">
        <v>14.05</v>
      </c>
      <c r="IB123" s="1" t="s">
        <v>251</v>
      </c>
      <c r="IC123" s="1" t="s">
        <v>287</v>
      </c>
    </row>
    <row r="124" spans="1:239" ht="71.25">
      <c r="A124" s="66">
        <v>14.06</v>
      </c>
      <c r="B124" s="67" t="s">
        <v>252</v>
      </c>
      <c r="C124" s="39" t="s">
        <v>288</v>
      </c>
      <c r="D124" s="68">
        <v>5</v>
      </c>
      <c r="E124" s="69" t="s">
        <v>52</v>
      </c>
      <c r="F124" s="70">
        <v>103.24</v>
      </c>
      <c r="G124" s="40"/>
      <c r="H124" s="24"/>
      <c r="I124" s="47" t="s">
        <v>38</v>
      </c>
      <c r="J124" s="48">
        <f t="shared" si="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9"/>
        <v>516</v>
      </c>
      <c r="BB124" s="60">
        <f t="shared" si="10"/>
        <v>516</v>
      </c>
      <c r="BC124" s="56" t="str">
        <f t="shared" si="11"/>
        <v>INR  Five Hundred &amp; Sixteen  Only</v>
      </c>
      <c r="IA124" s="1">
        <v>14.06</v>
      </c>
      <c r="IB124" s="1" t="s">
        <v>252</v>
      </c>
      <c r="IC124" s="1" t="s">
        <v>288</v>
      </c>
      <c r="ID124" s="1">
        <v>5</v>
      </c>
      <c r="IE124" s="3" t="s">
        <v>52</v>
      </c>
    </row>
    <row r="125" spans="1:239" ht="42.75">
      <c r="A125" s="66">
        <v>14.07</v>
      </c>
      <c r="B125" s="67" t="s">
        <v>253</v>
      </c>
      <c r="C125" s="39" t="s">
        <v>289</v>
      </c>
      <c r="D125" s="68">
        <v>5</v>
      </c>
      <c r="E125" s="69" t="s">
        <v>52</v>
      </c>
      <c r="F125" s="70">
        <v>342.34</v>
      </c>
      <c r="G125" s="65">
        <v>37800</v>
      </c>
      <c r="H125" s="50"/>
      <c r="I125" s="51" t="s">
        <v>38</v>
      </c>
      <c r="J125" s="52">
        <f t="shared" si="8"/>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9"/>
        <v>1712</v>
      </c>
      <c r="BB125" s="55">
        <f t="shared" si="10"/>
        <v>1712</v>
      </c>
      <c r="BC125" s="56" t="str">
        <f t="shared" si="11"/>
        <v>INR  One Thousand Seven Hundred &amp; Twelve  Only</v>
      </c>
      <c r="IA125" s="1">
        <v>14.07</v>
      </c>
      <c r="IB125" s="1" t="s">
        <v>253</v>
      </c>
      <c r="IC125" s="1" t="s">
        <v>289</v>
      </c>
      <c r="ID125" s="1">
        <v>5</v>
      </c>
      <c r="IE125" s="3" t="s">
        <v>52</v>
      </c>
    </row>
    <row r="126" spans="1:237" ht="15.75">
      <c r="A126" s="66">
        <v>15</v>
      </c>
      <c r="B126" s="67" t="s">
        <v>254</v>
      </c>
      <c r="C126" s="39" t="s">
        <v>290</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c r="IA126" s="1">
        <v>15</v>
      </c>
      <c r="IB126" s="1" t="s">
        <v>254</v>
      </c>
      <c r="IC126" s="1" t="s">
        <v>290</v>
      </c>
    </row>
    <row r="127" spans="1:239" ht="409.5">
      <c r="A127" s="66">
        <v>15.01</v>
      </c>
      <c r="B127" s="67" t="s">
        <v>189</v>
      </c>
      <c r="C127" s="39" t="s">
        <v>291</v>
      </c>
      <c r="D127" s="68">
        <v>0.25</v>
      </c>
      <c r="E127" s="69" t="s">
        <v>190</v>
      </c>
      <c r="F127" s="70">
        <v>4985.92</v>
      </c>
      <c r="G127" s="65">
        <v>37800</v>
      </c>
      <c r="H127" s="50"/>
      <c r="I127" s="51" t="s">
        <v>38</v>
      </c>
      <c r="J127" s="52">
        <f t="shared" si="8"/>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9"/>
        <v>1246</v>
      </c>
      <c r="BB127" s="55">
        <f t="shared" si="10"/>
        <v>1246</v>
      </c>
      <c r="BC127" s="56" t="str">
        <f t="shared" si="11"/>
        <v>INR  One Thousand Two Hundred &amp; Forty Six  Only</v>
      </c>
      <c r="IA127" s="1">
        <v>15.01</v>
      </c>
      <c r="IB127" s="84" t="s">
        <v>189</v>
      </c>
      <c r="IC127" s="1" t="s">
        <v>291</v>
      </c>
      <c r="ID127" s="1">
        <v>0.25</v>
      </c>
      <c r="IE127" s="3" t="s">
        <v>190</v>
      </c>
    </row>
    <row r="128" spans="1:239" ht="145.5" customHeight="1">
      <c r="A128" s="66">
        <v>15.02</v>
      </c>
      <c r="B128" s="67" t="s">
        <v>255</v>
      </c>
      <c r="C128" s="39" t="s">
        <v>292</v>
      </c>
      <c r="D128" s="68">
        <v>1.89</v>
      </c>
      <c r="E128" s="69" t="s">
        <v>96</v>
      </c>
      <c r="F128" s="70">
        <v>1972.2</v>
      </c>
      <c r="G128" s="65">
        <v>37800</v>
      </c>
      <c r="H128" s="50"/>
      <c r="I128" s="51" t="s">
        <v>38</v>
      </c>
      <c r="J128" s="52">
        <f t="shared" si="8"/>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9"/>
        <v>3727</v>
      </c>
      <c r="BB128" s="55">
        <f t="shared" si="10"/>
        <v>3727</v>
      </c>
      <c r="BC128" s="56" t="str">
        <f t="shared" si="11"/>
        <v>INR  Three Thousand Seven Hundred &amp; Twenty Seven  Only</v>
      </c>
      <c r="IA128" s="1">
        <v>15.02</v>
      </c>
      <c r="IB128" s="84" t="s">
        <v>255</v>
      </c>
      <c r="IC128" s="1" t="s">
        <v>292</v>
      </c>
      <c r="ID128" s="1">
        <v>1.89</v>
      </c>
      <c r="IE128" s="3" t="s">
        <v>96</v>
      </c>
    </row>
    <row r="129" spans="1:239" ht="405">
      <c r="A129" s="66">
        <v>15.03</v>
      </c>
      <c r="B129" s="67" t="s">
        <v>256</v>
      </c>
      <c r="C129" s="39" t="s">
        <v>293</v>
      </c>
      <c r="D129" s="68">
        <v>30</v>
      </c>
      <c r="E129" s="69" t="s">
        <v>257</v>
      </c>
      <c r="F129" s="70">
        <v>149.71</v>
      </c>
      <c r="G129" s="65">
        <v>37800</v>
      </c>
      <c r="H129" s="50"/>
      <c r="I129" s="51" t="s">
        <v>38</v>
      </c>
      <c r="J129" s="52">
        <f t="shared" si="8"/>
        <v>1</v>
      </c>
      <c r="K129" s="50" t="s">
        <v>39</v>
      </c>
      <c r="L129" s="50" t="s">
        <v>4</v>
      </c>
      <c r="M129" s="53"/>
      <c r="N129" s="50"/>
      <c r="O129" s="50"/>
      <c r="P129" s="54"/>
      <c r="Q129" s="50"/>
      <c r="R129" s="50"/>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42">
        <f t="shared" si="9"/>
        <v>4491</v>
      </c>
      <c r="BB129" s="55">
        <f t="shared" si="10"/>
        <v>4491</v>
      </c>
      <c r="BC129" s="56" t="str">
        <f t="shared" si="11"/>
        <v>INR  Four Thousand Four Hundred &amp; Ninety One  Only</v>
      </c>
      <c r="IA129" s="1">
        <v>15.03</v>
      </c>
      <c r="IB129" s="84" t="s">
        <v>256</v>
      </c>
      <c r="IC129" s="1" t="s">
        <v>293</v>
      </c>
      <c r="ID129" s="1">
        <v>30</v>
      </c>
      <c r="IE129" s="3" t="s">
        <v>257</v>
      </c>
    </row>
    <row r="130" spans="1:55" ht="42.75">
      <c r="A130" s="25" t="s">
        <v>46</v>
      </c>
      <c r="B130" s="26"/>
      <c r="C130" s="27"/>
      <c r="D130" s="43"/>
      <c r="E130" s="43"/>
      <c r="F130" s="43"/>
      <c r="G130" s="43"/>
      <c r="H130" s="61"/>
      <c r="I130" s="61"/>
      <c r="J130" s="61"/>
      <c r="K130" s="61"/>
      <c r="L130" s="6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63">
        <f>SUM(BA13:BA129)</f>
        <v>514171</v>
      </c>
      <c r="BB130" s="64">
        <f>SUM(BB13:BB129)</f>
        <v>514171</v>
      </c>
      <c r="BC130" s="56" t="str">
        <f t="shared" si="11"/>
        <v>  Five Lakh Fourteen Thousand One Hundred &amp; Seventy One  Only</v>
      </c>
    </row>
    <row r="131" spans="1:55" ht="24.75" customHeight="1">
      <c r="A131" s="26" t="s">
        <v>47</v>
      </c>
      <c r="B131" s="28"/>
      <c r="C131" s="29"/>
      <c r="D131" s="30"/>
      <c r="E131" s="44" t="s">
        <v>54</v>
      </c>
      <c r="F131" s="45"/>
      <c r="G131" s="31"/>
      <c r="H131" s="32"/>
      <c r="I131" s="32"/>
      <c r="J131" s="32"/>
      <c r="K131" s="33"/>
      <c r="L131" s="34"/>
      <c r="M131" s="35"/>
      <c r="N131" s="36"/>
      <c r="O131" s="22"/>
      <c r="P131" s="22"/>
      <c r="Q131" s="22"/>
      <c r="R131" s="22"/>
      <c r="S131" s="22"/>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7">
        <f>IF(ISBLANK(F131),0,IF(E131="Excess (+)",ROUND(BA130+(BA130*F131),2),IF(E131="Less (-)",ROUND(BA130+(BA130*F131*(-1)),2),IF(E131="At Par",BA130,0))))</f>
        <v>0</v>
      </c>
      <c r="BB131" s="38">
        <f>ROUND(BA131,0)</f>
        <v>0</v>
      </c>
      <c r="BC131" s="21" t="str">
        <f>SpellNumber($E$2,BB131)</f>
        <v>INR Zero Only</v>
      </c>
    </row>
    <row r="132" spans="1:55" ht="18">
      <c r="A132" s="25" t="s">
        <v>48</v>
      </c>
      <c r="B132" s="25"/>
      <c r="C132" s="74" t="str">
        <f>SpellNumber($E$2,BB131)</f>
        <v>INR Zero Only</v>
      </c>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row>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6" ht="15"/>
    <row r="1147" ht="15"/>
    <row r="1148" ht="15"/>
    <row r="1149" ht="15"/>
    <row r="1150" ht="15"/>
    <row r="1151" ht="15"/>
    <row r="1152" ht="15"/>
    <row r="1153" ht="15"/>
    <row r="1154" ht="15"/>
    <row r="1155" ht="15"/>
    <row r="1156" ht="15"/>
    <row r="1157" ht="15"/>
    <row r="1158" ht="15"/>
  </sheetData>
  <sheetProtection password="9E83" sheet="1"/>
  <autoFilter ref="A11:BC132"/>
  <mergeCells count="63">
    <mergeCell ref="D118:BC118"/>
    <mergeCell ref="D119:BC119"/>
    <mergeCell ref="D121:BC121"/>
    <mergeCell ref="D123:BC123"/>
    <mergeCell ref="D126:BC126"/>
    <mergeCell ref="D103:BC103"/>
    <mergeCell ref="D108:BC108"/>
    <mergeCell ref="D109:BC109"/>
    <mergeCell ref="D112:BC112"/>
    <mergeCell ref="D114:BC114"/>
    <mergeCell ref="D116:BC116"/>
    <mergeCell ref="D91:BC91"/>
    <mergeCell ref="D92:BC92"/>
    <mergeCell ref="D95:BC95"/>
    <mergeCell ref="D96:BC96"/>
    <mergeCell ref="D99:BC99"/>
    <mergeCell ref="D101:BC101"/>
    <mergeCell ref="D76:BC76"/>
    <mergeCell ref="D78:BC78"/>
    <mergeCell ref="D80:BC80"/>
    <mergeCell ref="D83:BC83"/>
    <mergeCell ref="D86:BC86"/>
    <mergeCell ref="D89:BC89"/>
    <mergeCell ref="D65:BC65"/>
    <mergeCell ref="D66:BC66"/>
    <mergeCell ref="D68:BC68"/>
    <mergeCell ref="D70:BC70"/>
    <mergeCell ref="D72:BC72"/>
    <mergeCell ref="D74:BC74"/>
    <mergeCell ref="D54:BC54"/>
    <mergeCell ref="D55:BC55"/>
    <mergeCell ref="D57:BC57"/>
    <mergeCell ref="D59:BC59"/>
    <mergeCell ref="D61:BC61"/>
    <mergeCell ref="D63:BC63"/>
    <mergeCell ref="D41:BC41"/>
    <mergeCell ref="D44:BC44"/>
    <mergeCell ref="D46:BC46"/>
    <mergeCell ref="D48:BC48"/>
    <mergeCell ref="D50:BC50"/>
    <mergeCell ref="D52:BC52"/>
    <mergeCell ref="D30:BC30"/>
    <mergeCell ref="D33:BC33"/>
    <mergeCell ref="D34:BC34"/>
    <mergeCell ref="D36:BC36"/>
    <mergeCell ref="D38:BC38"/>
    <mergeCell ref="D39:BC39"/>
    <mergeCell ref="D16:BC16"/>
    <mergeCell ref="D17:BC17"/>
    <mergeCell ref="D19:BC19"/>
    <mergeCell ref="D21:BC21"/>
    <mergeCell ref="D22:BC22"/>
    <mergeCell ref="D25:BC25"/>
    <mergeCell ref="A9:BC9"/>
    <mergeCell ref="C132:BC132"/>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1">
      <formula1>IF(E131="Select",-1,IF(E131="At Par",0,0))</formula1>
      <formula2>IF(E131="Select",-1,IF(E131="At Par",0,0.99))</formula2>
    </dataValidation>
    <dataValidation type="list" allowBlank="1" showErrorMessage="1" sqref="E1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1">
      <formula1>0</formula1>
      <formula2>99.9</formula2>
    </dataValidation>
    <dataValidation type="list" allowBlank="1" showErrorMessage="1" sqref="D13:D14 K15 D16:D17 K18 D19 K20 D21:D22 K23:K24 D25 K26:K29 D30 K31:K32 D33:D34 K35 D36 K37 D38:D39 K40 D41 K42:K43 D44 K45 D46 K47 D48 K49 D50 K51 D52 K53 D54:D55 K56 D57 K58 D59 K60 D61 K62 D63 K64 D65:D66 K67 D68 K69 D70 K71 D72 K73 D74 K75 D76 K77 D78 K79 D80 K81:K82 D83 K84:K85 D86 K87:K88 D89 K90 D91:D92 K93:K94 D95:D96 K97:K98 D99 K100 D101 K102 D103 K104:K107 D108:D109 K110:K111 D112 K113 D114 K115 D116 K117 D118:D119 K120 D121 K122 D123 K124:K125 K127:K129 D12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4 G26:H29 G31:H32 G35:H35 G37:H37 G40:H40 G42:H43 G45:H45 G47:H47 G49:H49 G51:H51 G53:H53 G56:H56 G58:H58 G60:H60 G62:H62 G64:H64 G67:H67 G69:H69 G71:H71 G73:H73 G75:H75 G77:H77 G79:H79 G81:H82 G84:H85 G87:H88 G90:H90 G93:H94 G97:H98 G100:H100 G102:H102 G104:H107 G110:H111 G113:H113 G115:H115 G117:H117 G120:H120 G122:H122 G124:H125 G127:H129">
      <formula1>0</formula1>
      <formula2>999999999999999</formula2>
    </dataValidation>
    <dataValidation allowBlank="1" showInputMessage="1" showErrorMessage="1" promptTitle="Addition / Deduction" prompt="Please Choose the correct One" sqref="J15 J18 J20 J23:J24 J26:J29 J31:J32 J35 J37 J40 J42:J43 J45 J47 J49 J51 J53 J56 J58 J60 J62 J64 J67 J69 J71 J73 J75 J77 J79 J81:J82 J84:J85 J87:J88 J90 J93:J94 J97:J98 J100 J102 J104:J107 J110:J111 J113 J115 J117 J120 J122 J124:J125 J127:J129">
      <formula1>0</formula1>
      <formula2>0</formula2>
    </dataValidation>
    <dataValidation type="list" showErrorMessage="1" sqref="I15 I18 I20 I23:I24 I26:I29 I31:I32 I35 I37 I40 I42:I43 I45 I47 I49 I51 I53 I56 I58 I60 I62 I64 I67 I69 I71 I73 I75 I77 I79 I81:I82 I84:I85 I87:I88 I90 I93:I94 I97:I98 I100 I102 I104:I107 I110:I111 I113 I115 I117 I120 I122 I124:I125 I127:I1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4 N26:O29 N31:O32 N35:O35 N37:O37 N40:O40 N42:O43 N45:O45 N47:O47 N49:O49 N51:O51 N53:O53 N56:O56 N58:O58 N60:O60 N62:O62 N64:O64 N67:O67 N69:O69 N71:O71 N73:O73 N75:O75 N77:O77 N79:O79 N81:O82 N84:O85 N87:O88 N90:O90 N93:O94 N97:O98 N100:O100 N102:O102 N104:O107 N110:O111 N113:O113 N115:O115 N117:O117 N120:O120 N122:O122 N124:O125 N127:O1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6:R29 R31:R32 R35 R37 R40 R42:R43 R45 R47 R49 R51 R53 R56 R58 R60 R62 R64 R67 R69 R71 R73 R75 R77 R79 R81:R82 R84:R85 R87:R88 R90 R93:R94 R97:R98 R100 R102 R104:R107 R110:R111 R113 R115 R117 R120 R122 R124:R125 R127:R1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6:Q29 Q31:Q32 Q35 Q37 Q40 Q42:Q43 Q45 Q47 Q49 Q51 Q53 Q56 Q58 Q60 Q62 Q64 Q67 Q69 Q71 Q73 Q75 Q77 Q79 Q81:Q82 Q84:Q85 Q87:Q88 Q90 Q93:Q94 Q97:Q98 Q100 Q102 Q104:Q107 Q110:Q111 Q113 Q115 Q117 Q120 Q122 Q124:Q125 Q127:Q1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6:M29 M31:M32 M35 M37 M40 M42:M43 M45 M47 M49 M51 M53 M56 M58 M60 M62 M64 M67 M69 M71 M73 M75 M77 M79 M81:M82 M84:M85 M87:M88 M90 M93:M94 M97:M98 M100 M102 M104:M107 M110:M111 M113 M115 M117 M120 M122 M124:M125 M127:M12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4 D26:D29 D31:D32 D35 D37 D40 D42:D43 D45 D47 D49 D51 D53 D56 D58 D60 D62 D64 D67 D69 D71 D73 D75 D77 D79 D81:D82 D84:D85 D87:D88 D90 D93:D94 D97:D98 D100 D102 D104:D107 D110:D111 D113 D115 D117 D120 D122 D124:D125 D127:D12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6:F29 F31:F32 F35 F37 F40 F42:F43 F45 F47 F49 F51 F53 F56 F58 F60 F62 F64 F67 F69 F71 F73 F75 F77 F79 F81:F82 F84:F85 F87:F88 F90 F93:F94 F97:F98 F100 F102 F104:F107 F110:F111 F113 F115 F117 F120 F122 F124:F125 F127:F12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9 L128">
      <formula1>"INR"</formula1>
    </dataValidation>
    <dataValidation allowBlank="1" showInputMessage="1" showErrorMessage="1" promptTitle="Itemcode/Make" prompt="Please enter text" sqref="C13:C129">
      <formula1>0</formula1>
      <formula2>0</formula2>
    </dataValidation>
    <dataValidation type="decimal" allowBlank="1" showInputMessage="1" showErrorMessage="1" errorTitle="Invalid Entry" error="Only Numeric Values are allowed. " sqref="A13:A12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2022-06-25T06:46:52Z</cp:lastPrinted>
  <dcterms:created xsi:type="dcterms:W3CDTF">2009-01-30T06:42:42Z</dcterms:created>
  <dcterms:modified xsi:type="dcterms:W3CDTF">2022-06-25T06:47:18Z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