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'BoQ1'!$A$11:$BC$164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<sst xmlns="http://schemas.openxmlformats.org/spreadsheetml/2006/main" count="1086" uniqueCount="355">
  <si>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</si>
  <si>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</si>
  <si>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</si>
  <si>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</si>
  <si>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</si>
  <si>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</si>
  <si>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</si>
  <si>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</si>
  <si>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</si>
  <si>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</si>
  <si>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</si>
  <si>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</si>
  <si>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</si>
  <si>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</si>
  <si>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</si>
  <si>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</si>
  <si>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</si>
  <si>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</si>
  <si>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</si>
  <si>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</si>
  <si>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</si>
  <si>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</si>
  <si>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</si>
  <si>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</si>
  <si>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</si>
  <si>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</si>
  <si>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</si>
  <si>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</si>
  <si>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</si>
  <si>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</si>
  <si>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</si>
  <si>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</si>
  <si>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</si>
  <si>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</si>
  <si>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</si>
  <si>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</si>
  <si>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</si>
  <si>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</si>
  <si>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</si>
  <si>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</si>
  <si>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</si>
  <si>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</si>
  <si>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</si>
  <si>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</si>
  <si>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</si>
  <si>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</si>
  <si>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</si>
  <si>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</si>
  <si>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</si>
  <si>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</si>
  <si>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</si>
  <si>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</si>
  <si>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</si>
  <si>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</si>
  <si>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</si>
  <si>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</si>
  <si>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</si>
  <si>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</si>
  <si>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</si>
  <si>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</si>
  <si>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</si>
  <si>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</si>
  <si>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</si>
  <si>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</si>
  <si>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</si>
  <si>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</si>
  <si>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</si>
  <si>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</si>
  <si>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</si>
  <si>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</si>
  <si>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</si>
  <si>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</si>
  <si>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</si>
  <si>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</si>
  <si>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</si>
  <si>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125 mm</t>
  </si>
  <si>
    <t>6 mm cement plaster of mix :</t>
  </si>
  <si>
    <t>1:3 (1 cement : 3 fine sand)</t>
  </si>
  <si>
    <t>Painting with synthetic enamel paint of approved brand and manufacture to give an even shade :</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</si>
  <si>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</si>
  <si>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</si>
  <si>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</si>
  <si>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</si>
  <si>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</si>
  <si>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</si>
  <si>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</si>
  <si>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</si>
  <si>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</si>
  <si>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</si>
  <si>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</si>
  <si>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</si>
  <si>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</si>
  <si>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</si>
  <si>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</si>
  <si>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</si>
  <si>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</si>
  <si>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</si>
  <si>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</si>
  <si>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</si>
  <si>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</si>
  <si>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</si>
  <si>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</si>
  <si>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</si>
  <si>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</si>
  <si>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</si>
  <si>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</si>
  <si>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</si>
  <si>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</si>
  <si>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</si>
  <si>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</si>
  <si>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</si>
  <si>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</si>
  <si>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</si>
  <si>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</si>
  <si>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</si>
  <si>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</si>
  <si>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</si>
  <si>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</si>
  <si>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</si>
  <si>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</si>
  <si>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</si>
  <si>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</si>
  <si>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</si>
  <si>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</si>
  <si>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</si>
  <si>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</si>
  <si>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</si>
  <si>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</si>
  <si>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</si>
  <si>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</si>
  <si>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</si>
  <si>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</si>
  <si>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</si>
  <si>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</si>
  <si>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</si>
  <si>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</si>
  <si>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</si>
  <si>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</si>
  <si>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</si>
  <si>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</si>
  <si>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</si>
  <si>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</si>
  <si>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</si>
  <si>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</si>
  <si>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</si>
  <si>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</si>
  <si>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</si>
  <si>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</si>
  <si>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</si>
  <si>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</si>
  <si>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</si>
  <si>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</si>
  <si>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</si>
  <si>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</si>
  <si>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</si>
  <si>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</si>
  <si>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</si>
  <si>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</si>
  <si>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</si>
  <si>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</si>
  <si>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</si>
  <si>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</si>
  <si>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</si>
  <si>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</si>
  <si>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</si>
  <si>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</si>
  <si>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</si>
  <si>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</si>
  <si>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</si>
  <si>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</si>
  <si>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</si>
  <si>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</si>
  <si>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</si>
  <si>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</si>
  <si>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</si>
  <si>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</si>
  <si>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Lime, moorum, building rubbish Lead - 2 km</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</si>
  <si>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</si>
  <si>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</si>
  <si>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</si>
  <si>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</si>
  <si>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</si>
  <si>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</si>
  <si>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</si>
  <si>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Providing and fixing ISI marked oxidised M.S. handles conforming to IS:4992 with necessary screws etc. complete :</t>
  </si>
  <si>
    <t>100 mm</t>
  </si>
  <si>
    <t>STEEL WORK</t>
  </si>
  <si>
    <t>FLOORING</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</si>
  <si>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</si>
  <si>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</si>
  <si>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</si>
  <si>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</si>
  <si>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</si>
  <si>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</si>
  <si>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</si>
  <si>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</si>
  <si>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</si>
  <si>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soil, waste and vent pipes :</t>
  </si>
  <si>
    <t>100 mm dia</t>
  </si>
  <si>
    <t>Centrifugally cast (spun) iron socket &amp; spigot (S&amp;S) pipe as per IS: 3989</t>
  </si>
  <si>
    <t>75 mm diameter :</t>
  </si>
  <si>
    <t>Centrifugally cast (spun) iron socketed pipe as per IS: 3989</t>
  </si>
  <si>
    <t>Providing and fixing plain bend of required degree.</t>
  </si>
  <si>
    <t>Sand cast iron S&amp;S as per IS : 3989</t>
  </si>
  <si>
    <t>Sand cast iron S&amp;S as per IS - 3989</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</si>
  <si>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</si>
  <si>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</si>
  <si>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</si>
  <si>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</si>
  <si>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</si>
  <si>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</si>
  <si>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uplasticised PVC connection pipe with brass unions :</t>
  </si>
  <si>
    <t>45 cm length</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</si>
  <si>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</si>
  <si>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</si>
  <si>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</si>
  <si>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</si>
  <si>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</si>
  <si>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</si>
  <si>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Carriage of Materials</t>
  </si>
  <si>
    <t>CEMENT CONCRETE (CAST IN SITU)</t>
  </si>
  <si>
    <t>1:2:4 (1 cement : 2 coarse sand (zone-III) derived from natural sources :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</si>
  <si>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</si>
  <si>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Granite stone slab colour black, Cherry/Ruby red</t>
  </si>
  <si>
    <t>WOOD AND P. V. C. WORK</t>
  </si>
  <si>
    <t>Providing and fixing ISI marked oxidised M.S. sliding door bolts with nuts and screws etc. complete :</t>
  </si>
  <si>
    <t>250x16 mm</t>
  </si>
  <si>
    <t>200x10 mm</t>
  </si>
  <si>
    <t>150x10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</si>
  <si>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</si>
  <si>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</si>
  <si>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</si>
  <si>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</si>
  <si>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</si>
  <si>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</si>
  <si>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</si>
  <si>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</si>
  <si>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</si>
  <si>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</si>
  <si>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</si>
  <si>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</si>
  <si>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12 mm cement plaster finished with a floating coat of neat cement of mix :</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</si>
  <si>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</si>
  <si>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</si>
  <si>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</si>
  <si>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</si>
  <si>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Dismantling and Demolishing</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</si>
  <si>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</si>
  <si>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</si>
  <si>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</si>
  <si>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</si>
  <si>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</si>
  <si>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Providing and fixing bend of required degree with access door, insertion rubber washer 3 mm thick, bolts and nuts complete.</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</si>
  <si>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</si>
  <si>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</si>
  <si>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</si>
  <si>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</si>
  <si>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</si>
  <si>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</si>
  <si>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</si>
  <si>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</si>
  <si>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</si>
  <si>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</si>
  <si>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</si>
  <si>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</si>
  <si>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</si>
  <si>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</si>
  <si>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</si>
  <si>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</si>
  <si>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</si>
  <si>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</si>
  <si>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</si>
  <si>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</si>
  <si>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</si>
  <si>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</si>
  <si>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</si>
  <si>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</si>
  <si>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50 mm average thickness in 3 layers.</t>
  </si>
  <si>
    <t>MINOR CIVIL MAINTENANCE WORK</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</si>
  <si>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</si>
  <si>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</si>
  <si>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waste 40 mm nominal bore for china sink or wash basin (L&amp;K) make.
</t>
  </si>
  <si>
    <t xml:space="preserve">"Providing and fixing aluminum door seal in door i/c necessary screw etc complete.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</si>
  <si>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</si>
  <si>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</si>
  <si>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Metre</t>
  </si>
  <si>
    <t>One Job</t>
  </si>
  <si>
    <t xml:space="preserve">Name of Work:  Setting right of vacant house no 390. </t>
  </si>
  <si>
    <t>Contract No:   14/C/D2/2022-23/01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</si>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</sst>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4"/>
  <sheetViews>
    <sheetView showGridLines="0" zoomScale="85" zoomScaleNormal="85" zoomScalePageLayoutView="0" workbookViewId="0" topLeftCell="A1">
      <selection activeCell="BK17" sqref="BK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287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288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219</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219</v>
      </c>
      <c r="IC13" s="22" t="s">
        <v>55</v>
      </c>
      <c r="IE13" s="23"/>
      <c r="IF13" s="23" t="s">
        <v>34</v>
      </c>
      <c r="IG13" s="23" t="s">
        <v>35</v>
      </c>
      <c r="IH13" s="23">
        <v>10</v>
      </c>
      <c r="II13" s="23" t="s">
        <v>36</v>
      </c>
    </row>
    <row r="14" spans="1:243" s="22" customFormat="1" ht="28.5">
      <c r="A14" s="66">
        <v>1.01</v>
      </c>
      <c r="B14" s="71" t="s">
        <v>175</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175</v>
      </c>
      <c r="IC14" s="22" t="s">
        <v>56</v>
      </c>
      <c r="IE14" s="23"/>
      <c r="IF14" s="23" t="s">
        <v>40</v>
      </c>
      <c r="IG14" s="23" t="s">
        <v>35</v>
      </c>
      <c r="IH14" s="23">
        <v>123.223</v>
      </c>
      <c r="II14" s="23" t="s">
        <v>37</v>
      </c>
    </row>
    <row r="15" spans="1:243" s="22" customFormat="1" ht="28.5">
      <c r="A15" s="66">
        <v>1.02</v>
      </c>
      <c r="B15" s="67" t="s">
        <v>176</v>
      </c>
      <c r="C15" s="39" t="s">
        <v>57</v>
      </c>
      <c r="D15" s="68">
        <v>1.5</v>
      </c>
      <c r="E15" s="69" t="s">
        <v>64</v>
      </c>
      <c r="F15" s="70">
        <v>143.07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215</v>
      </c>
      <c r="BB15" s="60">
        <f>BA15+SUM(N15:AZ15)</f>
        <v>215</v>
      </c>
      <c r="BC15" s="56" t="str">
        <f>SpellNumber(L15,BB15)</f>
        <v>INR  Two Hundred &amp; Fifteen  Only</v>
      </c>
      <c r="IA15" s="22">
        <v>1.02</v>
      </c>
      <c r="IB15" s="22" t="s">
        <v>176</v>
      </c>
      <c r="IC15" s="22" t="s">
        <v>57</v>
      </c>
      <c r="ID15" s="22">
        <v>1.5</v>
      </c>
      <c r="IE15" s="23" t="s">
        <v>64</v>
      </c>
      <c r="IF15" s="23" t="s">
        <v>41</v>
      </c>
      <c r="IG15" s="23" t="s">
        <v>42</v>
      </c>
      <c r="IH15" s="23">
        <v>213</v>
      </c>
      <c r="II15" s="23" t="s">
        <v>37</v>
      </c>
    </row>
    <row r="16" spans="1:243" s="22" customFormat="1" ht="15.75">
      <c r="A16" s="66">
        <v>2</v>
      </c>
      <c r="B16" s="67" t="s">
        <v>220</v>
      </c>
      <c r="C16" s="39" t="s">
        <v>101</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220</v>
      </c>
      <c r="IC16" s="22" t="s">
        <v>101</v>
      </c>
      <c r="IE16" s="23"/>
      <c r="IF16" s="23"/>
      <c r="IG16" s="23"/>
      <c r="IH16" s="23"/>
      <c r="II16" s="23"/>
    </row>
    <row r="17" spans="1:243" s="22" customFormat="1" ht="71.25">
      <c r="A17" s="66">
        <v>2.01</v>
      </c>
      <c r="B17" s="71" t="s">
        <v>177</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177</v>
      </c>
      <c r="IC17" s="22" t="s">
        <v>58</v>
      </c>
      <c r="IE17" s="23"/>
      <c r="IF17" s="23"/>
      <c r="IG17" s="23"/>
      <c r="IH17" s="23"/>
      <c r="II17" s="23"/>
    </row>
    <row r="18" spans="1:243" s="22" customFormat="1" ht="71.25">
      <c r="A18" s="66">
        <v>2.02</v>
      </c>
      <c r="B18" s="67" t="s">
        <v>221</v>
      </c>
      <c r="C18" s="39" t="s">
        <v>102</v>
      </c>
      <c r="D18" s="68">
        <v>0.2</v>
      </c>
      <c r="E18" s="69" t="s">
        <v>64</v>
      </c>
      <c r="F18" s="70">
        <v>6457.82</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1292</v>
      </c>
      <c r="BB18" s="60">
        <f>BA18+SUM(N18:AZ18)</f>
        <v>1292</v>
      </c>
      <c r="BC18" s="56" t="str">
        <f>SpellNumber(L18,BB18)</f>
        <v>INR  One Thousand Two Hundred &amp; Ninety Two  Only</v>
      </c>
      <c r="IA18" s="22">
        <v>2.02</v>
      </c>
      <c r="IB18" s="22" t="s">
        <v>221</v>
      </c>
      <c r="IC18" s="22" t="s">
        <v>102</v>
      </c>
      <c r="ID18" s="22">
        <v>0.2</v>
      </c>
      <c r="IE18" s="23" t="s">
        <v>64</v>
      </c>
      <c r="IF18" s="23"/>
      <c r="IG18" s="23"/>
      <c r="IH18" s="23"/>
      <c r="II18" s="23"/>
    </row>
    <row r="19" spans="1:243" s="22" customFormat="1" ht="15.75">
      <c r="A19" s="66">
        <v>3</v>
      </c>
      <c r="B19" s="67" t="s">
        <v>68</v>
      </c>
      <c r="C19" s="39" t="s">
        <v>103</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3</v>
      </c>
      <c r="IB19" s="22" t="s">
        <v>68</v>
      </c>
      <c r="IC19" s="22" t="s">
        <v>103</v>
      </c>
      <c r="IE19" s="23"/>
      <c r="IF19" s="23"/>
      <c r="IG19" s="23"/>
      <c r="IH19" s="23"/>
      <c r="II19" s="23"/>
    </row>
    <row r="20" spans="1:243" s="22" customFormat="1" ht="30.75" customHeight="1">
      <c r="A20" s="66">
        <v>3.01</v>
      </c>
      <c r="B20" s="67" t="s">
        <v>222</v>
      </c>
      <c r="C20" s="39" t="s">
        <v>59</v>
      </c>
      <c r="D20" s="68">
        <v>0.18</v>
      </c>
      <c r="E20" s="69" t="s">
        <v>64</v>
      </c>
      <c r="F20" s="70">
        <v>9398.77</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1692</v>
      </c>
      <c r="BB20" s="60">
        <f>BA20+SUM(N20:AZ20)</f>
        <v>1692</v>
      </c>
      <c r="BC20" s="56" t="str">
        <f>SpellNumber(L20,BB20)</f>
        <v>INR  One Thousand Six Hundred &amp; Ninety Two  Only</v>
      </c>
      <c r="IA20" s="22">
        <v>3.01</v>
      </c>
      <c r="IB20" s="22" t="s">
        <v>222</v>
      </c>
      <c r="IC20" s="22" t="s">
        <v>59</v>
      </c>
      <c r="ID20" s="22">
        <v>0.18</v>
      </c>
      <c r="IE20" s="23" t="s">
        <v>64</v>
      </c>
      <c r="IF20" s="23" t="s">
        <v>34</v>
      </c>
      <c r="IG20" s="23" t="s">
        <v>43</v>
      </c>
      <c r="IH20" s="23">
        <v>10</v>
      </c>
      <c r="II20" s="23" t="s">
        <v>37</v>
      </c>
    </row>
    <row r="21" spans="1:243" s="22" customFormat="1" ht="42.75">
      <c r="A21" s="66">
        <v>3.02</v>
      </c>
      <c r="B21" s="67" t="s">
        <v>69</v>
      </c>
      <c r="C21" s="39" t="s">
        <v>104</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3.02</v>
      </c>
      <c r="IB21" s="22" t="s">
        <v>69</v>
      </c>
      <c r="IC21" s="22" t="s">
        <v>104</v>
      </c>
      <c r="IE21" s="23"/>
      <c r="IF21" s="23"/>
      <c r="IG21" s="23"/>
      <c r="IH21" s="23"/>
      <c r="II21" s="23"/>
    </row>
    <row r="22" spans="1:243" s="22" customFormat="1" ht="28.5">
      <c r="A22" s="66">
        <v>3.03</v>
      </c>
      <c r="B22" s="67" t="s">
        <v>80</v>
      </c>
      <c r="C22" s="39" t="s">
        <v>60</v>
      </c>
      <c r="D22" s="68">
        <v>3.49</v>
      </c>
      <c r="E22" s="69" t="s">
        <v>52</v>
      </c>
      <c r="F22" s="70">
        <v>672.11</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2346</v>
      </c>
      <c r="BB22" s="60">
        <f>BA22+SUM(N22:AZ22)</f>
        <v>2346</v>
      </c>
      <c r="BC22" s="56" t="str">
        <f>SpellNumber(L22,BB22)</f>
        <v>INR  Two Thousand Three Hundred &amp; Forty Six  Only</v>
      </c>
      <c r="IA22" s="22">
        <v>3.03</v>
      </c>
      <c r="IB22" s="22" t="s">
        <v>80</v>
      </c>
      <c r="IC22" s="22" t="s">
        <v>60</v>
      </c>
      <c r="ID22" s="22">
        <v>3.49</v>
      </c>
      <c r="IE22" s="23" t="s">
        <v>52</v>
      </c>
      <c r="IF22" s="23" t="s">
        <v>40</v>
      </c>
      <c r="IG22" s="23" t="s">
        <v>35</v>
      </c>
      <c r="IH22" s="23">
        <v>123.223</v>
      </c>
      <c r="II22" s="23" t="s">
        <v>37</v>
      </c>
    </row>
    <row r="23" spans="1:243" s="22" customFormat="1" ht="71.25">
      <c r="A23" s="66">
        <v>3.04</v>
      </c>
      <c r="B23" s="67" t="s">
        <v>70</v>
      </c>
      <c r="C23" s="39" t="s">
        <v>105</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3.04</v>
      </c>
      <c r="IB23" s="22" t="s">
        <v>70</v>
      </c>
      <c r="IC23" s="22" t="s">
        <v>105</v>
      </c>
      <c r="IE23" s="23"/>
      <c r="IF23" s="23" t="s">
        <v>44</v>
      </c>
      <c r="IG23" s="23" t="s">
        <v>45</v>
      </c>
      <c r="IH23" s="23">
        <v>10</v>
      </c>
      <c r="II23" s="23" t="s">
        <v>37</v>
      </c>
    </row>
    <row r="24" spans="1:243" s="22" customFormat="1" ht="28.5">
      <c r="A24" s="66">
        <v>3.05</v>
      </c>
      <c r="B24" s="67" t="s">
        <v>71</v>
      </c>
      <c r="C24" s="39" t="s">
        <v>106</v>
      </c>
      <c r="D24" s="68">
        <v>40</v>
      </c>
      <c r="E24" s="69" t="s">
        <v>66</v>
      </c>
      <c r="F24" s="70">
        <v>78.6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3144</v>
      </c>
      <c r="BB24" s="60">
        <f>BA24+SUM(N24:AZ24)</f>
        <v>3144</v>
      </c>
      <c r="BC24" s="56" t="str">
        <f>SpellNumber(L24,BB24)</f>
        <v>INR  Three Thousand One Hundred &amp; Forty Four  Only</v>
      </c>
      <c r="IA24" s="22">
        <v>3.05</v>
      </c>
      <c r="IB24" s="22" t="s">
        <v>71</v>
      </c>
      <c r="IC24" s="22" t="s">
        <v>106</v>
      </c>
      <c r="ID24" s="22">
        <v>40</v>
      </c>
      <c r="IE24" s="23" t="s">
        <v>66</v>
      </c>
      <c r="IF24" s="23"/>
      <c r="IG24" s="23"/>
      <c r="IH24" s="23"/>
      <c r="II24" s="23"/>
    </row>
    <row r="25" spans="1:243" s="22" customFormat="1" ht="15.75">
      <c r="A25" s="66">
        <v>4</v>
      </c>
      <c r="B25" s="67" t="s">
        <v>72</v>
      </c>
      <c r="C25" s="39" t="s">
        <v>107</v>
      </c>
      <c r="D25" s="74"/>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6"/>
      <c r="IA25" s="22">
        <v>4</v>
      </c>
      <c r="IB25" s="22" t="s">
        <v>72</v>
      </c>
      <c r="IC25" s="22" t="s">
        <v>107</v>
      </c>
      <c r="IE25" s="23"/>
      <c r="IF25" s="23" t="s">
        <v>41</v>
      </c>
      <c r="IG25" s="23" t="s">
        <v>42</v>
      </c>
      <c r="IH25" s="23">
        <v>213</v>
      </c>
      <c r="II25" s="23" t="s">
        <v>37</v>
      </c>
    </row>
    <row r="26" spans="1:243" s="22" customFormat="1" ht="71.25">
      <c r="A26" s="66">
        <v>4.01</v>
      </c>
      <c r="B26" s="67" t="s">
        <v>178</v>
      </c>
      <c r="C26" s="39" t="s">
        <v>108</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4.01</v>
      </c>
      <c r="IB26" s="22" t="s">
        <v>178</v>
      </c>
      <c r="IC26" s="22" t="s">
        <v>108</v>
      </c>
      <c r="IE26" s="23"/>
      <c r="IF26" s="23"/>
      <c r="IG26" s="23"/>
      <c r="IH26" s="23"/>
      <c r="II26" s="23"/>
    </row>
    <row r="27" spans="1:243" s="22" customFormat="1" ht="28.5">
      <c r="A27" s="66">
        <v>4.02</v>
      </c>
      <c r="B27" s="67" t="s">
        <v>179</v>
      </c>
      <c r="C27" s="39" t="s">
        <v>109</v>
      </c>
      <c r="D27" s="68">
        <v>0.1</v>
      </c>
      <c r="E27" s="69" t="s">
        <v>64</v>
      </c>
      <c r="F27" s="70">
        <v>7267.29</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727</v>
      </c>
      <c r="BB27" s="60">
        <f>BA27+SUM(N27:AZ27)</f>
        <v>727</v>
      </c>
      <c r="BC27" s="56" t="str">
        <f>SpellNumber(L27,BB27)</f>
        <v>INR  Seven Hundred &amp; Twenty Seven  Only</v>
      </c>
      <c r="IA27" s="22">
        <v>4.02</v>
      </c>
      <c r="IB27" s="22" t="s">
        <v>179</v>
      </c>
      <c r="IC27" s="22" t="s">
        <v>109</v>
      </c>
      <c r="ID27" s="22">
        <v>0.1</v>
      </c>
      <c r="IE27" s="23" t="s">
        <v>64</v>
      </c>
      <c r="IF27" s="23"/>
      <c r="IG27" s="23"/>
      <c r="IH27" s="23"/>
      <c r="II27" s="23"/>
    </row>
    <row r="28" spans="1:243" s="22" customFormat="1" ht="15.75">
      <c r="A28" s="66">
        <v>5</v>
      </c>
      <c r="B28" s="67" t="s">
        <v>81</v>
      </c>
      <c r="C28" s="39" t="s">
        <v>110</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5</v>
      </c>
      <c r="IB28" s="22" t="s">
        <v>81</v>
      </c>
      <c r="IC28" s="22" t="s">
        <v>110</v>
      </c>
      <c r="IE28" s="23"/>
      <c r="IF28" s="23"/>
      <c r="IG28" s="23"/>
      <c r="IH28" s="23"/>
      <c r="II28" s="23"/>
    </row>
    <row r="29" spans="1:243" s="22" customFormat="1" ht="213.75">
      <c r="A29" s="66">
        <v>5.01</v>
      </c>
      <c r="B29" s="67" t="s">
        <v>82</v>
      </c>
      <c r="C29" s="39" t="s">
        <v>111</v>
      </c>
      <c r="D29" s="74"/>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6"/>
      <c r="IA29" s="22">
        <v>5.01</v>
      </c>
      <c r="IB29" s="22" t="s">
        <v>82</v>
      </c>
      <c r="IC29" s="22" t="s">
        <v>111</v>
      </c>
      <c r="IE29" s="23"/>
      <c r="IF29" s="23"/>
      <c r="IG29" s="23"/>
      <c r="IH29" s="23"/>
      <c r="II29" s="23"/>
    </row>
    <row r="30" spans="1:243" s="22" customFormat="1" ht="28.5">
      <c r="A30" s="66">
        <v>5.02</v>
      </c>
      <c r="B30" s="67" t="s">
        <v>223</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5.02</v>
      </c>
      <c r="IB30" s="22" t="s">
        <v>223</v>
      </c>
      <c r="IC30" s="22" t="s">
        <v>61</v>
      </c>
      <c r="IE30" s="23"/>
      <c r="IF30" s="23"/>
      <c r="IG30" s="23"/>
      <c r="IH30" s="23"/>
      <c r="II30" s="23"/>
    </row>
    <row r="31" spans="1:243" s="22" customFormat="1" ht="28.5">
      <c r="A31" s="66">
        <v>5.03</v>
      </c>
      <c r="B31" s="67" t="s">
        <v>83</v>
      </c>
      <c r="C31" s="39" t="s">
        <v>112</v>
      </c>
      <c r="D31" s="68">
        <v>2.82</v>
      </c>
      <c r="E31" s="69" t="s">
        <v>52</v>
      </c>
      <c r="F31" s="70">
        <v>3880.18</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ROUND(total_amount_ba($B$2,$D$2,D31,F31,J31,K31,M31),0)</f>
        <v>10942</v>
      </c>
      <c r="BB31" s="60">
        <f>BA31+SUM(N31:AZ31)</f>
        <v>10942</v>
      </c>
      <c r="BC31" s="56" t="str">
        <f>SpellNumber(L31,BB31)</f>
        <v>INR  Ten Thousand Nine Hundred &amp; Forty Two  Only</v>
      </c>
      <c r="IA31" s="22">
        <v>5.03</v>
      </c>
      <c r="IB31" s="22" t="s">
        <v>83</v>
      </c>
      <c r="IC31" s="22" t="s">
        <v>112</v>
      </c>
      <c r="ID31" s="22">
        <v>2.82</v>
      </c>
      <c r="IE31" s="23" t="s">
        <v>52</v>
      </c>
      <c r="IF31" s="23"/>
      <c r="IG31" s="23"/>
      <c r="IH31" s="23"/>
      <c r="II31" s="23"/>
    </row>
    <row r="32" spans="1:243" s="22" customFormat="1" ht="213.75">
      <c r="A32" s="66">
        <v>5.04</v>
      </c>
      <c r="B32" s="67" t="s">
        <v>84</v>
      </c>
      <c r="C32" s="39" t="s">
        <v>113</v>
      </c>
      <c r="D32" s="68">
        <v>9.42</v>
      </c>
      <c r="E32" s="69" t="s">
        <v>52</v>
      </c>
      <c r="F32" s="70">
        <v>932.44</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8784</v>
      </c>
      <c r="BB32" s="60">
        <f>BA32+SUM(N32:AZ32)</f>
        <v>8784</v>
      </c>
      <c r="BC32" s="56" t="str">
        <f>SpellNumber(L32,BB32)</f>
        <v>INR  Eight Thousand Seven Hundred &amp; Eighty Four  Only</v>
      </c>
      <c r="IA32" s="22">
        <v>5.04</v>
      </c>
      <c r="IB32" s="22" t="s">
        <v>84</v>
      </c>
      <c r="IC32" s="22" t="s">
        <v>113</v>
      </c>
      <c r="ID32" s="22">
        <v>9.42</v>
      </c>
      <c r="IE32" s="23" t="s">
        <v>52</v>
      </c>
      <c r="IF32" s="23"/>
      <c r="IG32" s="23"/>
      <c r="IH32" s="23"/>
      <c r="II32" s="23"/>
    </row>
    <row r="33" spans="1:243" s="22" customFormat="1" ht="24.75" customHeight="1">
      <c r="A33" s="66">
        <v>6</v>
      </c>
      <c r="B33" s="67" t="s">
        <v>224</v>
      </c>
      <c r="C33" s="39" t="s">
        <v>114</v>
      </c>
      <c r="D33" s="74"/>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6"/>
      <c r="IA33" s="22">
        <v>6</v>
      </c>
      <c r="IB33" s="22" t="s">
        <v>224</v>
      </c>
      <c r="IC33" s="22" t="s">
        <v>114</v>
      </c>
      <c r="IE33" s="23"/>
      <c r="IF33" s="23"/>
      <c r="IG33" s="23"/>
      <c r="IH33" s="23"/>
      <c r="II33" s="23"/>
    </row>
    <row r="34" spans="1:243" s="22" customFormat="1" ht="42.75" customHeight="1">
      <c r="A34" s="66">
        <v>6.01</v>
      </c>
      <c r="B34" s="67" t="s">
        <v>180</v>
      </c>
      <c r="C34" s="39" t="s">
        <v>115</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6.01</v>
      </c>
      <c r="IB34" s="22" t="s">
        <v>180</v>
      </c>
      <c r="IC34" s="22" t="s">
        <v>115</v>
      </c>
      <c r="IE34" s="23"/>
      <c r="IF34" s="23"/>
      <c r="IG34" s="23"/>
      <c r="IH34" s="23"/>
      <c r="II34" s="23"/>
    </row>
    <row r="35" spans="1:243" s="22" customFormat="1" ht="19.5" customHeight="1">
      <c r="A35" s="66">
        <v>6.02</v>
      </c>
      <c r="B35" s="67" t="s">
        <v>181</v>
      </c>
      <c r="C35" s="39" t="s">
        <v>116</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6.02</v>
      </c>
      <c r="IB35" s="22" t="s">
        <v>181</v>
      </c>
      <c r="IC35" s="22" t="s">
        <v>116</v>
      </c>
      <c r="IE35" s="23"/>
      <c r="IF35" s="23"/>
      <c r="IG35" s="23"/>
      <c r="IH35" s="23"/>
      <c r="II35" s="23"/>
    </row>
    <row r="36" spans="1:243" s="22" customFormat="1" ht="30.75" customHeight="1">
      <c r="A36" s="66">
        <v>6.03</v>
      </c>
      <c r="B36" s="67" t="s">
        <v>182</v>
      </c>
      <c r="C36" s="39" t="s">
        <v>117</v>
      </c>
      <c r="D36" s="68">
        <v>2.43</v>
      </c>
      <c r="E36" s="69" t="s">
        <v>52</v>
      </c>
      <c r="F36" s="70">
        <v>3909.16</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9499</v>
      </c>
      <c r="BB36" s="60">
        <f>BA36+SUM(N36:AZ36)</f>
        <v>9499</v>
      </c>
      <c r="BC36" s="56" t="str">
        <f>SpellNumber(L36,BB36)</f>
        <v>INR  Nine Thousand Four Hundred &amp; Ninety Nine  Only</v>
      </c>
      <c r="IA36" s="22">
        <v>6.03</v>
      </c>
      <c r="IB36" s="22" t="s">
        <v>182</v>
      </c>
      <c r="IC36" s="22" t="s">
        <v>117</v>
      </c>
      <c r="ID36" s="22">
        <v>2.43</v>
      </c>
      <c r="IE36" s="23" t="s">
        <v>52</v>
      </c>
      <c r="IF36" s="23"/>
      <c r="IG36" s="23"/>
      <c r="IH36" s="23"/>
      <c r="II36" s="23"/>
    </row>
    <row r="37" spans="1:243" s="22" customFormat="1" ht="42.75">
      <c r="A37" s="66">
        <v>6.04</v>
      </c>
      <c r="B37" s="67" t="s">
        <v>225</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6.04</v>
      </c>
      <c r="IB37" s="22" t="s">
        <v>225</v>
      </c>
      <c r="IC37" s="22" t="s">
        <v>62</v>
      </c>
      <c r="IE37" s="23"/>
      <c r="IF37" s="23"/>
      <c r="IG37" s="23"/>
      <c r="IH37" s="23"/>
      <c r="II37" s="23"/>
    </row>
    <row r="38" spans="1:243" s="22" customFormat="1" ht="28.5">
      <c r="A38" s="66">
        <v>6.05</v>
      </c>
      <c r="B38" s="67" t="s">
        <v>226</v>
      </c>
      <c r="C38" s="39" t="s">
        <v>63</v>
      </c>
      <c r="D38" s="68">
        <v>2</v>
      </c>
      <c r="E38" s="69" t="s">
        <v>65</v>
      </c>
      <c r="F38" s="70">
        <v>145.46</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aca="true" t="shared" si="0" ref="BA38:BA58">ROUND(total_amount_ba($B$2,$D$2,D38,F38,J38,K38,M38),0)</f>
        <v>291</v>
      </c>
      <c r="BB38" s="60">
        <f aca="true" t="shared" si="1" ref="BB38:BB58">BA38+SUM(N38:AZ38)</f>
        <v>291</v>
      </c>
      <c r="BC38" s="56" t="str">
        <f aca="true" t="shared" si="2" ref="BC38:BC58">SpellNumber(L38,BB38)</f>
        <v>INR  Two Hundred &amp; Ninety One  Only</v>
      </c>
      <c r="IA38" s="22">
        <v>6.05</v>
      </c>
      <c r="IB38" s="22" t="s">
        <v>226</v>
      </c>
      <c r="IC38" s="22" t="s">
        <v>63</v>
      </c>
      <c r="ID38" s="22">
        <v>2</v>
      </c>
      <c r="IE38" s="23" t="s">
        <v>65</v>
      </c>
      <c r="IF38" s="23"/>
      <c r="IG38" s="23"/>
      <c r="IH38" s="23"/>
      <c r="II38" s="23"/>
    </row>
    <row r="39" spans="1:243" s="22" customFormat="1" ht="57">
      <c r="A39" s="66">
        <v>6.06</v>
      </c>
      <c r="B39" s="67" t="s">
        <v>183</v>
      </c>
      <c r="C39" s="39" t="s">
        <v>118</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6.06</v>
      </c>
      <c r="IB39" s="22" t="s">
        <v>183</v>
      </c>
      <c r="IC39" s="22" t="s">
        <v>118</v>
      </c>
      <c r="IE39" s="23"/>
      <c r="IF39" s="23"/>
      <c r="IG39" s="23"/>
      <c r="IH39" s="23"/>
      <c r="II39" s="23"/>
    </row>
    <row r="40" spans="1:243" s="22" customFormat="1" ht="28.5">
      <c r="A40" s="66">
        <v>6.07</v>
      </c>
      <c r="B40" s="67" t="s">
        <v>227</v>
      </c>
      <c r="C40" s="39" t="s">
        <v>119</v>
      </c>
      <c r="D40" s="68">
        <v>2</v>
      </c>
      <c r="E40" s="69" t="s">
        <v>65</v>
      </c>
      <c r="F40" s="70">
        <v>53.52</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0"/>
        <v>107</v>
      </c>
      <c r="BB40" s="60">
        <f t="shared" si="1"/>
        <v>107</v>
      </c>
      <c r="BC40" s="56" t="str">
        <f t="shared" si="2"/>
        <v>INR  One Hundred &amp; Seven  Only</v>
      </c>
      <c r="IA40" s="22">
        <v>6.07</v>
      </c>
      <c r="IB40" s="22" t="s">
        <v>227</v>
      </c>
      <c r="IC40" s="22" t="s">
        <v>119</v>
      </c>
      <c r="ID40" s="22">
        <v>2</v>
      </c>
      <c r="IE40" s="23" t="s">
        <v>65</v>
      </c>
      <c r="IF40" s="23"/>
      <c r="IG40" s="23"/>
      <c r="IH40" s="23"/>
      <c r="II40" s="23"/>
    </row>
    <row r="41" spans="1:243" s="22" customFormat="1" ht="30" customHeight="1">
      <c r="A41" s="66">
        <v>6.08</v>
      </c>
      <c r="B41" s="67" t="s">
        <v>228</v>
      </c>
      <c r="C41" s="39" t="s">
        <v>120</v>
      </c>
      <c r="D41" s="68">
        <v>8</v>
      </c>
      <c r="E41" s="69" t="s">
        <v>65</v>
      </c>
      <c r="F41" s="70">
        <v>46.51</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0"/>
        <v>372</v>
      </c>
      <c r="BB41" s="60">
        <f t="shared" si="1"/>
        <v>372</v>
      </c>
      <c r="BC41" s="56" t="str">
        <f t="shared" si="2"/>
        <v>INR  Three Hundred &amp; Seventy Two  Only</v>
      </c>
      <c r="IA41" s="22">
        <v>6.08</v>
      </c>
      <c r="IB41" s="22" t="s">
        <v>228</v>
      </c>
      <c r="IC41" s="22" t="s">
        <v>120</v>
      </c>
      <c r="ID41" s="22">
        <v>8</v>
      </c>
      <c r="IE41" s="23" t="s">
        <v>65</v>
      </c>
      <c r="IF41" s="23"/>
      <c r="IG41" s="23"/>
      <c r="IH41" s="23"/>
      <c r="II41" s="23"/>
    </row>
    <row r="42" spans="1:243" s="22" customFormat="1" ht="57">
      <c r="A42" s="66">
        <v>6.09</v>
      </c>
      <c r="B42" s="67" t="s">
        <v>184</v>
      </c>
      <c r="C42" s="39" t="s">
        <v>121</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6.09</v>
      </c>
      <c r="IB42" s="22" t="s">
        <v>184</v>
      </c>
      <c r="IC42" s="22" t="s">
        <v>121</v>
      </c>
      <c r="IE42" s="23"/>
      <c r="IF42" s="23"/>
      <c r="IG42" s="23"/>
      <c r="IH42" s="23"/>
      <c r="II42" s="23"/>
    </row>
    <row r="43" spans="1:243" s="22" customFormat="1" ht="28.5">
      <c r="A43" s="66">
        <v>6.1</v>
      </c>
      <c r="B43" s="67" t="s">
        <v>75</v>
      </c>
      <c r="C43" s="39" t="s">
        <v>122</v>
      </c>
      <c r="D43" s="68">
        <v>4</v>
      </c>
      <c r="E43" s="69" t="s">
        <v>65</v>
      </c>
      <c r="F43" s="70">
        <v>30.86</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0"/>
        <v>123</v>
      </c>
      <c r="BB43" s="60">
        <f t="shared" si="1"/>
        <v>123</v>
      </c>
      <c r="BC43" s="56" t="str">
        <f t="shared" si="2"/>
        <v>INR  One Hundred &amp; Twenty Three  Only</v>
      </c>
      <c r="IA43" s="22">
        <v>6.1</v>
      </c>
      <c r="IB43" s="22" t="s">
        <v>75</v>
      </c>
      <c r="IC43" s="22" t="s">
        <v>122</v>
      </c>
      <c r="ID43" s="22">
        <v>4</v>
      </c>
      <c r="IE43" s="23" t="s">
        <v>65</v>
      </c>
      <c r="IF43" s="23"/>
      <c r="IG43" s="23"/>
      <c r="IH43" s="23"/>
      <c r="II43" s="23"/>
    </row>
    <row r="44" spans="1:243" s="22" customFormat="1" ht="28.5">
      <c r="A44" s="66">
        <v>6.11</v>
      </c>
      <c r="B44" s="67" t="s">
        <v>185</v>
      </c>
      <c r="C44" s="39" t="s">
        <v>123</v>
      </c>
      <c r="D44" s="68">
        <v>14</v>
      </c>
      <c r="E44" s="69" t="s">
        <v>65</v>
      </c>
      <c r="F44" s="70">
        <v>24.76</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0"/>
        <v>347</v>
      </c>
      <c r="BB44" s="60">
        <f t="shared" si="1"/>
        <v>347</v>
      </c>
      <c r="BC44" s="56" t="str">
        <f t="shared" si="2"/>
        <v>INR  Three Hundred &amp; Forty Seven  Only</v>
      </c>
      <c r="IA44" s="22">
        <v>6.11</v>
      </c>
      <c r="IB44" s="22" t="s">
        <v>185</v>
      </c>
      <c r="IC44" s="22" t="s">
        <v>123</v>
      </c>
      <c r="ID44" s="22">
        <v>14</v>
      </c>
      <c r="IE44" s="23" t="s">
        <v>65</v>
      </c>
      <c r="IF44" s="23"/>
      <c r="IG44" s="23"/>
      <c r="IH44" s="23"/>
      <c r="II44" s="23"/>
    </row>
    <row r="45" spans="1:243" s="22" customFormat="1" ht="99.75">
      <c r="A45" s="66">
        <v>6.12</v>
      </c>
      <c r="B45" s="67" t="s">
        <v>85</v>
      </c>
      <c r="C45" s="39" t="s">
        <v>124</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6.12</v>
      </c>
      <c r="IB45" s="22" t="s">
        <v>85</v>
      </c>
      <c r="IC45" s="22" t="s">
        <v>124</v>
      </c>
      <c r="IE45" s="23"/>
      <c r="IF45" s="23"/>
      <c r="IG45" s="23"/>
      <c r="IH45" s="23"/>
      <c r="II45" s="23"/>
    </row>
    <row r="46" spans="1:243" s="22" customFormat="1" ht="28.5">
      <c r="A46" s="66">
        <v>6.13</v>
      </c>
      <c r="B46" s="67" t="s">
        <v>86</v>
      </c>
      <c r="C46" s="39" t="s">
        <v>125</v>
      </c>
      <c r="D46" s="68">
        <v>6</v>
      </c>
      <c r="E46" s="69" t="s">
        <v>65</v>
      </c>
      <c r="F46" s="70">
        <v>54.58</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0"/>
        <v>327</v>
      </c>
      <c r="BB46" s="60">
        <f t="shared" si="1"/>
        <v>327</v>
      </c>
      <c r="BC46" s="56" t="str">
        <f t="shared" si="2"/>
        <v>INR  Three Hundred &amp; Twenty Seven  Only</v>
      </c>
      <c r="IA46" s="22">
        <v>6.13</v>
      </c>
      <c r="IB46" s="22" t="s">
        <v>86</v>
      </c>
      <c r="IC46" s="22" t="s">
        <v>125</v>
      </c>
      <c r="ID46" s="22">
        <v>6</v>
      </c>
      <c r="IE46" s="23" t="s">
        <v>65</v>
      </c>
      <c r="IF46" s="23"/>
      <c r="IG46" s="23"/>
      <c r="IH46" s="23"/>
      <c r="II46" s="23"/>
    </row>
    <row r="47" spans="1:243" s="22" customFormat="1" ht="99.75">
      <c r="A47" s="66">
        <v>6.14</v>
      </c>
      <c r="B47" s="67" t="s">
        <v>229</v>
      </c>
      <c r="C47" s="39" t="s">
        <v>126</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6.14</v>
      </c>
      <c r="IB47" s="22" t="s">
        <v>229</v>
      </c>
      <c r="IC47" s="22" t="s">
        <v>126</v>
      </c>
      <c r="IE47" s="23"/>
      <c r="IF47" s="23"/>
      <c r="IG47" s="23"/>
      <c r="IH47" s="23"/>
      <c r="II47" s="23"/>
    </row>
    <row r="48" spans="1:243" s="22" customFormat="1" ht="28.5">
      <c r="A48" s="66">
        <v>6.15</v>
      </c>
      <c r="B48" s="67" t="s">
        <v>230</v>
      </c>
      <c r="C48" s="39" t="s">
        <v>127</v>
      </c>
      <c r="D48" s="68">
        <v>9.1</v>
      </c>
      <c r="E48" s="69" t="s">
        <v>52</v>
      </c>
      <c r="F48" s="70">
        <v>1231.25</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0"/>
        <v>11204</v>
      </c>
      <c r="BB48" s="60">
        <f t="shared" si="1"/>
        <v>11204</v>
      </c>
      <c r="BC48" s="56" t="str">
        <f t="shared" si="2"/>
        <v>INR  Eleven Thousand Two Hundred &amp; Four  Only</v>
      </c>
      <c r="IA48" s="22">
        <v>6.15</v>
      </c>
      <c r="IB48" s="22" t="s">
        <v>230</v>
      </c>
      <c r="IC48" s="22" t="s">
        <v>127</v>
      </c>
      <c r="ID48" s="22">
        <v>9.1</v>
      </c>
      <c r="IE48" s="23" t="s">
        <v>52</v>
      </c>
      <c r="IF48" s="23"/>
      <c r="IG48" s="23"/>
      <c r="IH48" s="23"/>
      <c r="II48" s="23"/>
    </row>
    <row r="49" spans="1:243" s="22" customFormat="1" ht="15.75">
      <c r="A49" s="66">
        <v>7</v>
      </c>
      <c r="B49" s="67" t="s">
        <v>186</v>
      </c>
      <c r="C49" s="39" t="s">
        <v>128</v>
      </c>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6"/>
      <c r="IA49" s="22">
        <v>7</v>
      </c>
      <c r="IB49" s="22" t="s">
        <v>186</v>
      </c>
      <c r="IC49" s="22" t="s">
        <v>128</v>
      </c>
      <c r="IE49" s="23"/>
      <c r="IF49" s="23"/>
      <c r="IG49" s="23"/>
      <c r="IH49" s="23"/>
      <c r="II49" s="23"/>
    </row>
    <row r="50" spans="1:243" s="22" customFormat="1" ht="85.5">
      <c r="A50" s="66">
        <v>7.01</v>
      </c>
      <c r="B50" s="67" t="s">
        <v>231</v>
      </c>
      <c r="C50" s="39" t="s">
        <v>129</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7.01</v>
      </c>
      <c r="IB50" s="22" t="s">
        <v>231</v>
      </c>
      <c r="IC50" s="22" t="s">
        <v>129</v>
      </c>
      <c r="IE50" s="23"/>
      <c r="IF50" s="23"/>
      <c r="IG50" s="23"/>
      <c r="IH50" s="23"/>
      <c r="II50" s="23"/>
    </row>
    <row r="51" spans="1:243" s="22" customFormat="1" ht="57">
      <c r="A51" s="66">
        <v>7.02</v>
      </c>
      <c r="B51" s="67" t="s">
        <v>232</v>
      </c>
      <c r="C51" s="39" t="s">
        <v>130</v>
      </c>
      <c r="D51" s="68">
        <v>46.38</v>
      </c>
      <c r="E51" s="69" t="s">
        <v>66</v>
      </c>
      <c r="F51" s="70">
        <v>89.65</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0"/>
        <v>4158</v>
      </c>
      <c r="BB51" s="60">
        <f t="shared" si="1"/>
        <v>4158</v>
      </c>
      <c r="BC51" s="56" t="str">
        <f t="shared" si="2"/>
        <v>INR  Four Thousand One Hundred &amp; Fifty Eight  Only</v>
      </c>
      <c r="IA51" s="22">
        <v>7.02</v>
      </c>
      <c r="IB51" s="22" t="s">
        <v>232</v>
      </c>
      <c r="IC51" s="22" t="s">
        <v>130</v>
      </c>
      <c r="ID51" s="22">
        <v>46.38</v>
      </c>
      <c r="IE51" s="23" t="s">
        <v>66</v>
      </c>
      <c r="IF51" s="23"/>
      <c r="IG51" s="23"/>
      <c r="IH51" s="23"/>
      <c r="II51" s="23"/>
    </row>
    <row r="52" spans="1:243" s="22" customFormat="1" ht="18" customHeight="1">
      <c r="A52" s="66">
        <v>8</v>
      </c>
      <c r="B52" s="67" t="s">
        <v>187</v>
      </c>
      <c r="C52" s="39" t="s">
        <v>131</v>
      </c>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8</v>
      </c>
      <c r="IB52" s="22" t="s">
        <v>187</v>
      </c>
      <c r="IC52" s="22" t="s">
        <v>131</v>
      </c>
      <c r="IE52" s="23"/>
      <c r="IF52" s="23"/>
      <c r="IG52" s="23"/>
      <c r="IH52" s="23"/>
      <c r="II52" s="23"/>
    </row>
    <row r="53" spans="1:243" s="22" customFormat="1" ht="213.75">
      <c r="A53" s="66">
        <v>8.01</v>
      </c>
      <c r="B53" s="67" t="s">
        <v>233</v>
      </c>
      <c r="C53" s="39" t="s">
        <v>132</v>
      </c>
      <c r="D53" s="68">
        <v>3.03</v>
      </c>
      <c r="E53" s="69" t="s">
        <v>52</v>
      </c>
      <c r="F53" s="70">
        <v>822.88</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0"/>
        <v>2493</v>
      </c>
      <c r="BB53" s="60">
        <f t="shared" si="1"/>
        <v>2493</v>
      </c>
      <c r="BC53" s="56" t="str">
        <f t="shared" si="2"/>
        <v>INR  Two Thousand Four Hundred &amp; Ninety Three  Only</v>
      </c>
      <c r="IA53" s="22">
        <v>8.01</v>
      </c>
      <c r="IB53" s="22" t="s">
        <v>233</v>
      </c>
      <c r="IC53" s="22" t="s">
        <v>132</v>
      </c>
      <c r="ID53" s="22">
        <v>3.03</v>
      </c>
      <c r="IE53" s="23" t="s">
        <v>52</v>
      </c>
      <c r="IF53" s="23"/>
      <c r="IG53" s="23"/>
      <c r="IH53" s="23"/>
      <c r="II53" s="23"/>
    </row>
    <row r="54" spans="1:243" s="22" customFormat="1" ht="45.75" customHeight="1">
      <c r="A54" s="66">
        <v>8.02</v>
      </c>
      <c r="B54" s="67" t="s">
        <v>234</v>
      </c>
      <c r="C54" s="39" t="s">
        <v>133</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8.02</v>
      </c>
      <c r="IB54" s="22" t="s">
        <v>234</v>
      </c>
      <c r="IC54" s="22" t="s">
        <v>133</v>
      </c>
      <c r="IE54" s="23"/>
      <c r="IF54" s="23"/>
      <c r="IG54" s="23"/>
      <c r="IH54" s="23"/>
      <c r="II54" s="23"/>
    </row>
    <row r="55" spans="1:243" s="22" customFormat="1" ht="20.25" customHeight="1">
      <c r="A55" s="66">
        <v>8.03</v>
      </c>
      <c r="B55" s="67" t="s">
        <v>235</v>
      </c>
      <c r="C55" s="39" t="s">
        <v>134</v>
      </c>
      <c r="D55" s="74"/>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6"/>
      <c r="IA55" s="22">
        <v>8.03</v>
      </c>
      <c r="IB55" s="22" t="s">
        <v>235</v>
      </c>
      <c r="IC55" s="22" t="s">
        <v>134</v>
      </c>
      <c r="IE55" s="23"/>
      <c r="IF55" s="23"/>
      <c r="IG55" s="23"/>
      <c r="IH55" s="23"/>
      <c r="II55" s="23"/>
    </row>
    <row r="56" spans="1:243" s="22" customFormat="1" ht="30.75" customHeight="1">
      <c r="A56" s="66">
        <v>8.04</v>
      </c>
      <c r="B56" s="67" t="s">
        <v>236</v>
      </c>
      <c r="C56" s="39" t="s">
        <v>135</v>
      </c>
      <c r="D56" s="68">
        <v>80.62</v>
      </c>
      <c r="E56" s="69" t="s">
        <v>52</v>
      </c>
      <c r="F56" s="70">
        <v>1128.1</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0"/>
        <v>90947</v>
      </c>
      <c r="BB56" s="60">
        <f t="shared" si="1"/>
        <v>90947</v>
      </c>
      <c r="BC56" s="56" t="str">
        <f t="shared" si="2"/>
        <v>INR  Ninety Thousand Nine Hundred &amp; Forty Seven  Only</v>
      </c>
      <c r="IA56" s="22">
        <v>8.04</v>
      </c>
      <c r="IB56" s="22" t="s">
        <v>236</v>
      </c>
      <c r="IC56" s="22" t="s">
        <v>135</v>
      </c>
      <c r="ID56" s="22">
        <v>80.62</v>
      </c>
      <c r="IE56" s="23" t="s">
        <v>52</v>
      </c>
      <c r="IF56" s="23"/>
      <c r="IG56" s="23"/>
      <c r="IH56" s="23"/>
      <c r="II56" s="23"/>
    </row>
    <row r="57" spans="1:243" s="22" customFormat="1" ht="19.5" customHeight="1">
      <c r="A57" s="66">
        <v>8.05</v>
      </c>
      <c r="B57" s="67" t="s">
        <v>237</v>
      </c>
      <c r="C57" s="39" t="s">
        <v>136</v>
      </c>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8.05</v>
      </c>
      <c r="IB57" s="22" t="s">
        <v>237</v>
      </c>
      <c r="IC57" s="22" t="s">
        <v>136</v>
      </c>
      <c r="IE57" s="23"/>
      <c r="IF57" s="23"/>
      <c r="IG57" s="23"/>
      <c r="IH57" s="23"/>
      <c r="II57" s="23"/>
    </row>
    <row r="58" spans="1:243" s="22" customFormat="1" ht="28.5">
      <c r="A58" s="66">
        <v>8.06</v>
      </c>
      <c r="B58" s="67" t="s">
        <v>238</v>
      </c>
      <c r="C58" s="39" t="s">
        <v>137</v>
      </c>
      <c r="D58" s="68">
        <v>6.46</v>
      </c>
      <c r="E58" s="69" t="s">
        <v>52</v>
      </c>
      <c r="F58" s="70">
        <v>1149.53</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0"/>
        <v>7426</v>
      </c>
      <c r="BB58" s="60">
        <f t="shared" si="1"/>
        <v>7426</v>
      </c>
      <c r="BC58" s="56" t="str">
        <f t="shared" si="2"/>
        <v>INR  Seven Thousand Four Hundred &amp; Twenty Six  Only</v>
      </c>
      <c r="IA58" s="22">
        <v>8.06</v>
      </c>
      <c r="IB58" s="22" t="s">
        <v>238</v>
      </c>
      <c r="IC58" s="22" t="s">
        <v>137</v>
      </c>
      <c r="ID58" s="22">
        <v>6.46</v>
      </c>
      <c r="IE58" s="23" t="s">
        <v>52</v>
      </c>
      <c r="IF58" s="23"/>
      <c r="IG58" s="23"/>
      <c r="IH58" s="23"/>
      <c r="II58" s="23"/>
    </row>
    <row r="59" spans="1:243" s="22" customFormat="1" ht="160.5" customHeight="1">
      <c r="A59" s="66">
        <v>8.07</v>
      </c>
      <c r="B59" s="67" t="s">
        <v>239</v>
      </c>
      <c r="C59" s="39" t="s">
        <v>138</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8.07</v>
      </c>
      <c r="IB59" s="22" t="s">
        <v>239</v>
      </c>
      <c r="IC59" s="22" t="s">
        <v>138</v>
      </c>
      <c r="IE59" s="23"/>
      <c r="IF59" s="23"/>
      <c r="IG59" s="23"/>
      <c r="IH59" s="23"/>
      <c r="II59" s="23"/>
    </row>
    <row r="60" spans="1:243" s="22" customFormat="1" ht="33" customHeight="1">
      <c r="A60" s="70">
        <v>8.08</v>
      </c>
      <c r="B60" s="67" t="s">
        <v>240</v>
      </c>
      <c r="C60" s="39" t="s">
        <v>139</v>
      </c>
      <c r="D60" s="68">
        <v>8.07</v>
      </c>
      <c r="E60" s="69" t="s">
        <v>52</v>
      </c>
      <c r="F60" s="70">
        <v>1285.83</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10377</v>
      </c>
      <c r="BB60" s="60">
        <f>BA60+SUM(N60:AZ60)</f>
        <v>10377</v>
      </c>
      <c r="BC60" s="56" t="str">
        <f>SpellNumber(L60,BB60)</f>
        <v>INR  Ten Thousand Three Hundred &amp; Seventy Seven  Only</v>
      </c>
      <c r="IA60" s="22">
        <v>8.08</v>
      </c>
      <c r="IB60" s="22" t="s">
        <v>240</v>
      </c>
      <c r="IC60" s="22" t="s">
        <v>139</v>
      </c>
      <c r="ID60" s="22">
        <v>8.07</v>
      </c>
      <c r="IE60" s="23" t="s">
        <v>52</v>
      </c>
      <c r="IF60" s="23"/>
      <c r="IG60" s="23"/>
      <c r="IH60" s="23"/>
      <c r="II60" s="23"/>
    </row>
    <row r="61" spans="1:243" s="22" customFormat="1" ht="20.25" customHeight="1">
      <c r="A61" s="66">
        <v>9</v>
      </c>
      <c r="B61" s="67" t="s">
        <v>53</v>
      </c>
      <c r="C61" s="39" t="s">
        <v>140</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9</v>
      </c>
      <c r="IB61" s="22" t="s">
        <v>53</v>
      </c>
      <c r="IC61" s="22" t="s">
        <v>140</v>
      </c>
      <c r="IE61" s="23"/>
      <c r="IF61" s="23"/>
      <c r="IG61" s="23"/>
      <c r="IH61" s="23"/>
      <c r="II61" s="23"/>
    </row>
    <row r="62" spans="1:243" s="22" customFormat="1" ht="42.75">
      <c r="A62" s="66">
        <v>9.01</v>
      </c>
      <c r="B62" s="67" t="s">
        <v>241</v>
      </c>
      <c r="C62" s="39" t="s">
        <v>141</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9.01</v>
      </c>
      <c r="IB62" s="22" t="s">
        <v>241</v>
      </c>
      <c r="IC62" s="22" t="s">
        <v>141</v>
      </c>
      <c r="IE62" s="23"/>
      <c r="IF62" s="23"/>
      <c r="IG62" s="23"/>
      <c r="IH62" s="23"/>
      <c r="II62" s="23"/>
    </row>
    <row r="63" spans="1:243" s="22" customFormat="1" ht="28.5">
      <c r="A63" s="66">
        <v>9.02</v>
      </c>
      <c r="B63" s="67" t="s">
        <v>188</v>
      </c>
      <c r="C63" s="39" t="s">
        <v>142</v>
      </c>
      <c r="D63" s="68">
        <v>25.3</v>
      </c>
      <c r="E63" s="69" t="s">
        <v>52</v>
      </c>
      <c r="F63" s="70">
        <v>316.79</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ROUND(total_amount_ba($B$2,$D$2,D63,F63,J63,K63,M63),0)</f>
        <v>8015</v>
      </c>
      <c r="BB63" s="60">
        <f>BA63+SUM(N63:AZ63)</f>
        <v>8015</v>
      </c>
      <c r="BC63" s="56" t="str">
        <f>SpellNumber(L63,BB63)</f>
        <v>INR  Eight Thousand  &amp;Fifteen  Only</v>
      </c>
      <c r="IA63" s="22">
        <v>9.02</v>
      </c>
      <c r="IB63" s="22" t="s">
        <v>188</v>
      </c>
      <c r="IC63" s="22" t="s">
        <v>142</v>
      </c>
      <c r="ID63" s="22">
        <v>25.3</v>
      </c>
      <c r="IE63" s="23" t="s">
        <v>52</v>
      </c>
      <c r="IF63" s="23"/>
      <c r="IG63" s="23"/>
      <c r="IH63" s="23"/>
      <c r="II63" s="23"/>
    </row>
    <row r="64" spans="1:243" s="22" customFormat="1" ht="18" customHeight="1">
      <c r="A64" s="66">
        <v>9.03</v>
      </c>
      <c r="B64" s="67" t="s">
        <v>76</v>
      </c>
      <c r="C64" s="39" t="s">
        <v>143</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9.03</v>
      </c>
      <c r="IB64" s="22" t="s">
        <v>76</v>
      </c>
      <c r="IC64" s="22" t="s">
        <v>143</v>
      </c>
      <c r="IE64" s="23"/>
      <c r="IF64" s="23"/>
      <c r="IG64" s="23"/>
      <c r="IH64" s="23"/>
      <c r="II64" s="23"/>
    </row>
    <row r="65" spans="1:243" s="22" customFormat="1" ht="28.5">
      <c r="A65" s="66">
        <v>9.04</v>
      </c>
      <c r="B65" s="67" t="s">
        <v>77</v>
      </c>
      <c r="C65" s="39" t="s">
        <v>144</v>
      </c>
      <c r="D65" s="68">
        <v>3.17</v>
      </c>
      <c r="E65" s="69" t="s">
        <v>52</v>
      </c>
      <c r="F65" s="70">
        <v>221.87</v>
      </c>
      <c r="G65" s="40"/>
      <c r="H65" s="24"/>
      <c r="I65" s="47" t="s">
        <v>38</v>
      </c>
      <c r="J65" s="48">
        <f>IF(I65="Less(-)",-1,1)</f>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ROUND(total_amount_ba($B$2,$D$2,D65,F65,J65,K65,M65),0)</f>
        <v>703</v>
      </c>
      <c r="BB65" s="60">
        <f>BA65+SUM(N65:AZ65)</f>
        <v>703</v>
      </c>
      <c r="BC65" s="56" t="str">
        <f>SpellNumber(L65,BB65)</f>
        <v>INR  Seven Hundred &amp; Three  Only</v>
      </c>
      <c r="IA65" s="22">
        <v>9.04</v>
      </c>
      <c r="IB65" s="22" t="s">
        <v>77</v>
      </c>
      <c r="IC65" s="22" t="s">
        <v>144</v>
      </c>
      <c r="ID65" s="22">
        <v>3.17</v>
      </c>
      <c r="IE65" s="23" t="s">
        <v>52</v>
      </c>
      <c r="IF65" s="23"/>
      <c r="IG65" s="23"/>
      <c r="IH65" s="23"/>
      <c r="II65" s="23"/>
    </row>
    <row r="66" spans="1:243" s="22" customFormat="1" ht="33" customHeight="1">
      <c r="A66" s="66">
        <v>9.05</v>
      </c>
      <c r="B66" s="67" t="s">
        <v>87</v>
      </c>
      <c r="C66" s="39" t="s">
        <v>145</v>
      </c>
      <c r="D66" s="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c r="IA66" s="22">
        <v>9.05</v>
      </c>
      <c r="IB66" s="22" t="s">
        <v>87</v>
      </c>
      <c r="IC66" s="22" t="s">
        <v>145</v>
      </c>
      <c r="IE66" s="23"/>
      <c r="IF66" s="23"/>
      <c r="IG66" s="23"/>
      <c r="IH66" s="23"/>
      <c r="II66" s="23"/>
    </row>
    <row r="67" spans="1:243" s="22" customFormat="1" ht="28.5">
      <c r="A67" s="70">
        <v>9.06</v>
      </c>
      <c r="B67" s="67" t="s">
        <v>79</v>
      </c>
      <c r="C67" s="39" t="s">
        <v>146</v>
      </c>
      <c r="D67" s="68">
        <v>135.93</v>
      </c>
      <c r="E67" s="69" t="s">
        <v>52</v>
      </c>
      <c r="F67" s="70">
        <v>81.32</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11054</v>
      </c>
      <c r="BB67" s="60">
        <f>BA67+SUM(N67:AZ67)</f>
        <v>11054</v>
      </c>
      <c r="BC67" s="56" t="str">
        <f>SpellNumber(L67,BB67)</f>
        <v>INR  Eleven Thousand  &amp;Fifty Four  Only</v>
      </c>
      <c r="IA67" s="22">
        <v>9.06</v>
      </c>
      <c r="IB67" s="22" t="s">
        <v>79</v>
      </c>
      <c r="IC67" s="22" t="s">
        <v>146</v>
      </c>
      <c r="ID67" s="22">
        <v>135.93</v>
      </c>
      <c r="IE67" s="23" t="s">
        <v>52</v>
      </c>
      <c r="IF67" s="23"/>
      <c r="IG67" s="23"/>
      <c r="IH67" s="23"/>
      <c r="II67" s="23"/>
    </row>
    <row r="68" spans="1:243" s="22" customFormat="1" ht="42.75">
      <c r="A68" s="66">
        <v>9.07</v>
      </c>
      <c r="B68" s="67" t="s">
        <v>78</v>
      </c>
      <c r="C68" s="39" t="s">
        <v>147</v>
      </c>
      <c r="D68" s="74"/>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6"/>
      <c r="IA68" s="22">
        <v>9.07</v>
      </c>
      <c r="IB68" s="22" t="s">
        <v>78</v>
      </c>
      <c r="IC68" s="22" t="s">
        <v>147</v>
      </c>
      <c r="IE68" s="23"/>
      <c r="IF68" s="23"/>
      <c r="IG68" s="23"/>
      <c r="IH68" s="23"/>
      <c r="II68" s="23"/>
    </row>
    <row r="69" spans="1:243" s="22" customFormat="1" ht="28.5">
      <c r="A69" s="66">
        <v>9.08</v>
      </c>
      <c r="B69" s="67" t="s">
        <v>79</v>
      </c>
      <c r="C69" s="39" t="s">
        <v>148</v>
      </c>
      <c r="D69" s="68">
        <v>4.25</v>
      </c>
      <c r="E69" s="69" t="s">
        <v>52</v>
      </c>
      <c r="F69" s="70">
        <v>115.25</v>
      </c>
      <c r="G69" s="40"/>
      <c r="H69" s="24"/>
      <c r="I69" s="47" t="s">
        <v>38</v>
      </c>
      <c r="J69" s="48">
        <f aca="true" t="shared" si="3" ref="J69:J99">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aca="true" t="shared" si="4" ref="BA69:BA99">ROUND(total_amount_ba($B$2,$D$2,D69,F69,J69,K69,M69),0)</f>
        <v>490</v>
      </c>
      <c r="BB69" s="60">
        <f aca="true" t="shared" si="5" ref="BB69:BB99">BA69+SUM(N69:AZ69)</f>
        <v>490</v>
      </c>
      <c r="BC69" s="56" t="str">
        <f aca="true" t="shared" si="6" ref="BC69:BC99">SpellNumber(L69,BB69)</f>
        <v>INR  Four Hundred &amp; Ninety  Only</v>
      </c>
      <c r="IA69" s="22">
        <v>9.08</v>
      </c>
      <c r="IB69" s="22" t="s">
        <v>79</v>
      </c>
      <c r="IC69" s="22" t="s">
        <v>148</v>
      </c>
      <c r="ID69" s="22">
        <v>4.25</v>
      </c>
      <c r="IE69" s="23" t="s">
        <v>52</v>
      </c>
      <c r="IF69" s="23"/>
      <c r="IG69" s="23"/>
      <c r="IH69" s="23"/>
      <c r="II69" s="23"/>
    </row>
    <row r="70" spans="1:243" s="22" customFormat="1" ht="57">
      <c r="A70" s="66">
        <v>9.09</v>
      </c>
      <c r="B70" s="67" t="s">
        <v>88</v>
      </c>
      <c r="C70" s="39" t="s">
        <v>149</v>
      </c>
      <c r="D70" s="7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6"/>
      <c r="IA70" s="22">
        <v>9.09</v>
      </c>
      <c r="IB70" s="22" t="s">
        <v>88</v>
      </c>
      <c r="IC70" s="22" t="s">
        <v>149</v>
      </c>
      <c r="IE70" s="23"/>
      <c r="IF70" s="23"/>
      <c r="IG70" s="23"/>
      <c r="IH70" s="23"/>
      <c r="II70" s="23"/>
    </row>
    <row r="71" spans="1:243" s="22" customFormat="1" ht="55.5" customHeight="1">
      <c r="A71" s="66">
        <v>9.1</v>
      </c>
      <c r="B71" s="67" t="s">
        <v>89</v>
      </c>
      <c r="C71" s="39" t="s">
        <v>150</v>
      </c>
      <c r="D71" s="68">
        <v>12.77</v>
      </c>
      <c r="E71" s="69" t="s">
        <v>52</v>
      </c>
      <c r="F71" s="70">
        <v>167.82</v>
      </c>
      <c r="G71" s="40"/>
      <c r="H71" s="24"/>
      <c r="I71" s="47" t="s">
        <v>38</v>
      </c>
      <c r="J71" s="48">
        <f t="shared" si="3"/>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4"/>
        <v>2143</v>
      </c>
      <c r="BB71" s="60">
        <f t="shared" si="5"/>
        <v>2143</v>
      </c>
      <c r="BC71" s="56" t="str">
        <f t="shared" si="6"/>
        <v>INR  Two Thousand One Hundred &amp; Forty Three  Only</v>
      </c>
      <c r="IA71" s="22">
        <v>9.1</v>
      </c>
      <c r="IB71" s="22" t="s">
        <v>89</v>
      </c>
      <c r="IC71" s="22" t="s">
        <v>150</v>
      </c>
      <c r="ID71" s="22">
        <v>12.77</v>
      </c>
      <c r="IE71" s="23" t="s">
        <v>52</v>
      </c>
      <c r="IF71" s="23"/>
      <c r="IG71" s="23"/>
      <c r="IH71" s="23"/>
      <c r="II71" s="23"/>
    </row>
    <row r="72" spans="1:243" s="22" customFormat="1" ht="85.5">
      <c r="A72" s="66">
        <v>9.11</v>
      </c>
      <c r="B72" s="67" t="s">
        <v>90</v>
      </c>
      <c r="C72" s="39" t="s">
        <v>151</v>
      </c>
      <c r="D72" s="68">
        <v>135.93</v>
      </c>
      <c r="E72" s="69" t="s">
        <v>52</v>
      </c>
      <c r="F72" s="70">
        <v>108.59</v>
      </c>
      <c r="G72" s="40"/>
      <c r="H72" s="24"/>
      <c r="I72" s="47" t="s">
        <v>38</v>
      </c>
      <c r="J72" s="48">
        <f t="shared" si="3"/>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4"/>
        <v>14761</v>
      </c>
      <c r="BB72" s="60">
        <f t="shared" si="5"/>
        <v>14761</v>
      </c>
      <c r="BC72" s="56" t="str">
        <f t="shared" si="6"/>
        <v>INR  Fourteen Thousand Seven Hundred &amp; Sixty One  Only</v>
      </c>
      <c r="IA72" s="22">
        <v>9.11</v>
      </c>
      <c r="IB72" s="22" t="s">
        <v>90</v>
      </c>
      <c r="IC72" s="22" t="s">
        <v>151</v>
      </c>
      <c r="ID72" s="22">
        <v>135.93</v>
      </c>
      <c r="IE72" s="23" t="s">
        <v>52</v>
      </c>
      <c r="IF72" s="23"/>
      <c r="IG72" s="23"/>
      <c r="IH72" s="23"/>
      <c r="II72" s="23"/>
    </row>
    <row r="73" spans="1:243" s="22" customFormat="1" ht="28.5">
      <c r="A73" s="66">
        <v>9.12</v>
      </c>
      <c r="B73" s="67" t="s">
        <v>242</v>
      </c>
      <c r="C73" s="39" t="s">
        <v>152</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9.12</v>
      </c>
      <c r="IB73" s="22" t="s">
        <v>242</v>
      </c>
      <c r="IC73" s="22" t="s">
        <v>152</v>
      </c>
      <c r="IE73" s="23"/>
      <c r="IF73" s="23"/>
      <c r="IG73" s="23"/>
      <c r="IH73" s="23"/>
      <c r="II73" s="23"/>
    </row>
    <row r="74" spans="1:243" s="22" customFormat="1" ht="20.25" customHeight="1">
      <c r="A74" s="66">
        <v>9.13</v>
      </c>
      <c r="B74" s="67" t="s">
        <v>243</v>
      </c>
      <c r="C74" s="39" t="s">
        <v>153</v>
      </c>
      <c r="D74" s="68">
        <v>96.51</v>
      </c>
      <c r="E74" s="69" t="s">
        <v>52</v>
      </c>
      <c r="F74" s="70">
        <v>16.65</v>
      </c>
      <c r="G74" s="40"/>
      <c r="H74" s="24"/>
      <c r="I74" s="47" t="s">
        <v>38</v>
      </c>
      <c r="J74" s="48">
        <f t="shared" si="3"/>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4"/>
        <v>1607</v>
      </c>
      <c r="BB74" s="60">
        <f t="shared" si="5"/>
        <v>1607</v>
      </c>
      <c r="BC74" s="56" t="str">
        <f t="shared" si="6"/>
        <v>INR  One Thousand Six Hundred &amp; Seven  Only</v>
      </c>
      <c r="IA74" s="22">
        <v>9.13</v>
      </c>
      <c r="IB74" s="22" t="s">
        <v>243</v>
      </c>
      <c r="IC74" s="22" t="s">
        <v>153</v>
      </c>
      <c r="ID74" s="22">
        <v>96.51</v>
      </c>
      <c r="IE74" s="23" t="s">
        <v>52</v>
      </c>
      <c r="IF74" s="23"/>
      <c r="IG74" s="23"/>
      <c r="IH74" s="23"/>
      <c r="II74" s="23"/>
    </row>
    <row r="75" spans="1:243" s="22" customFormat="1" ht="71.25">
      <c r="A75" s="66">
        <v>9.14</v>
      </c>
      <c r="B75" s="67" t="s">
        <v>189</v>
      </c>
      <c r="C75" s="39" t="s">
        <v>154</v>
      </c>
      <c r="D75" s="68">
        <v>96.51</v>
      </c>
      <c r="E75" s="69" t="s">
        <v>52</v>
      </c>
      <c r="F75" s="70">
        <v>14.33</v>
      </c>
      <c r="G75" s="40"/>
      <c r="H75" s="24"/>
      <c r="I75" s="47" t="s">
        <v>38</v>
      </c>
      <c r="J75" s="48">
        <f t="shared" si="3"/>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4"/>
        <v>1383</v>
      </c>
      <c r="BB75" s="60">
        <f t="shared" si="5"/>
        <v>1383</v>
      </c>
      <c r="BC75" s="56" t="str">
        <f t="shared" si="6"/>
        <v>INR  One Thousand Three Hundred &amp; Eighty Three  Only</v>
      </c>
      <c r="IA75" s="22">
        <v>9.14</v>
      </c>
      <c r="IB75" s="22" t="s">
        <v>189</v>
      </c>
      <c r="IC75" s="22" t="s">
        <v>154</v>
      </c>
      <c r="ID75" s="22">
        <v>96.51</v>
      </c>
      <c r="IE75" s="23" t="s">
        <v>52</v>
      </c>
      <c r="IF75" s="23"/>
      <c r="IG75" s="23"/>
      <c r="IH75" s="23"/>
      <c r="II75" s="23"/>
    </row>
    <row r="76" spans="1:243" s="22" customFormat="1" ht="76.5" customHeight="1">
      <c r="A76" s="66">
        <v>9.15</v>
      </c>
      <c r="B76" s="67" t="s">
        <v>244</v>
      </c>
      <c r="C76" s="39" t="s">
        <v>155</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9.15</v>
      </c>
      <c r="IB76" s="22" t="s">
        <v>244</v>
      </c>
      <c r="IC76" s="22" t="s">
        <v>155</v>
      </c>
      <c r="IE76" s="23"/>
      <c r="IF76" s="23"/>
      <c r="IG76" s="23"/>
      <c r="IH76" s="23"/>
      <c r="II76" s="23"/>
    </row>
    <row r="77" spans="1:243" s="22" customFormat="1" ht="28.5">
      <c r="A77" s="66">
        <v>9.16</v>
      </c>
      <c r="B77" s="67" t="s">
        <v>245</v>
      </c>
      <c r="C77" s="39" t="s">
        <v>156</v>
      </c>
      <c r="D77" s="68">
        <v>148.01</v>
      </c>
      <c r="E77" s="69" t="s">
        <v>52</v>
      </c>
      <c r="F77" s="70">
        <v>49.8</v>
      </c>
      <c r="G77" s="40"/>
      <c r="H77" s="24"/>
      <c r="I77" s="47" t="s">
        <v>38</v>
      </c>
      <c r="J77" s="48">
        <f t="shared" si="3"/>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4"/>
        <v>7371</v>
      </c>
      <c r="BB77" s="60">
        <f t="shared" si="5"/>
        <v>7371</v>
      </c>
      <c r="BC77" s="56" t="str">
        <f t="shared" si="6"/>
        <v>INR  Seven Thousand Three Hundred &amp; Seventy One  Only</v>
      </c>
      <c r="IA77" s="22">
        <v>9.16</v>
      </c>
      <c r="IB77" s="22" t="s">
        <v>245</v>
      </c>
      <c r="IC77" s="22" t="s">
        <v>156</v>
      </c>
      <c r="ID77" s="22">
        <v>148.01</v>
      </c>
      <c r="IE77" s="23" t="s">
        <v>52</v>
      </c>
      <c r="IF77" s="23"/>
      <c r="IG77" s="23"/>
      <c r="IH77" s="23"/>
      <c r="II77" s="23"/>
    </row>
    <row r="78" spans="1:243" s="22" customFormat="1" ht="85.5">
      <c r="A78" s="66">
        <v>9.17</v>
      </c>
      <c r="B78" s="67" t="s">
        <v>91</v>
      </c>
      <c r="C78" s="39" t="s">
        <v>157</v>
      </c>
      <c r="D78" s="68">
        <v>135.93</v>
      </c>
      <c r="E78" s="69" t="s">
        <v>52</v>
      </c>
      <c r="F78" s="70">
        <v>18.28</v>
      </c>
      <c r="G78" s="40"/>
      <c r="H78" s="24"/>
      <c r="I78" s="47" t="s">
        <v>38</v>
      </c>
      <c r="J78" s="48">
        <f t="shared" si="3"/>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t="shared" si="4"/>
        <v>2485</v>
      </c>
      <c r="BB78" s="60">
        <f t="shared" si="5"/>
        <v>2485</v>
      </c>
      <c r="BC78" s="56" t="str">
        <f t="shared" si="6"/>
        <v>INR  Two Thousand Four Hundred &amp; Eighty Five  Only</v>
      </c>
      <c r="IA78" s="22">
        <v>9.17</v>
      </c>
      <c r="IB78" s="22" t="s">
        <v>91</v>
      </c>
      <c r="IC78" s="22" t="s">
        <v>157</v>
      </c>
      <c r="ID78" s="22">
        <v>135.93</v>
      </c>
      <c r="IE78" s="23" t="s">
        <v>52</v>
      </c>
      <c r="IF78" s="23"/>
      <c r="IG78" s="23"/>
      <c r="IH78" s="23"/>
      <c r="II78" s="23"/>
    </row>
    <row r="79" spans="1:243" s="22" customFormat="1" ht="57">
      <c r="A79" s="66">
        <v>9.18</v>
      </c>
      <c r="B79" s="71" t="s">
        <v>88</v>
      </c>
      <c r="C79" s="39" t="s">
        <v>158</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9.18</v>
      </c>
      <c r="IB79" s="22" t="s">
        <v>88</v>
      </c>
      <c r="IC79" s="22" t="s">
        <v>158</v>
      </c>
      <c r="IE79" s="23"/>
      <c r="IF79" s="23"/>
      <c r="IG79" s="23"/>
      <c r="IH79" s="23"/>
      <c r="II79" s="23"/>
    </row>
    <row r="80" spans="1:243" s="22" customFormat="1" ht="28.5">
      <c r="A80" s="66">
        <v>9.19</v>
      </c>
      <c r="B80" s="71" t="s">
        <v>92</v>
      </c>
      <c r="C80" s="39" t="s">
        <v>159</v>
      </c>
      <c r="D80" s="68">
        <v>41.56</v>
      </c>
      <c r="E80" s="69" t="s">
        <v>52</v>
      </c>
      <c r="F80" s="70">
        <v>75.88</v>
      </c>
      <c r="G80" s="40"/>
      <c r="H80" s="24"/>
      <c r="I80" s="47" t="s">
        <v>38</v>
      </c>
      <c r="J80" s="48">
        <f t="shared" si="3"/>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4"/>
        <v>3154</v>
      </c>
      <c r="BB80" s="60">
        <f t="shared" si="5"/>
        <v>3154</v>
      </c>
      <c r="BC80" s="56" t="str">
        <f t="shared" si="6"/>
        <v>INR  Three Thousand One Hundred &amp; Fifty Four  Only</v>
      </c>
      <c r="IA80" s="22">
        <v>9.19</v>
      </c>
      <c r="IB80" s="22" t="s">
        <v>92</v>
      </c>
      <c r="IC80" s="22" t="s">
        <v>159</v>
      </c>
      <c r="ID80" s="22">
        <v>41.56</v>
      </c>
      <c r="IE80" s="23" t="s">
        <v>52</v>
      </c>
      <c r="IF80" s="23"/>
      <c r="IG80" s="23"/>
      <c r="IH80" s="23"/>
      <c r="II80" s="23"/>
    </row>
    <row r="81" spans="1:243" s="22" customFormat="1" ht="15.75">
      <c r="A81" s="70">
        <v>10</v>
      </c>
      <c r="B81" s="67" t="s">
        <v>93</v>
      </c>
      <c r="C81" s="39" t="s">
        <v>160</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10</v>
      </c>
      <c r="IB81" s="22" t="s">
        <v>93</v>
      </c>
      <c r="IC81" s="22" t="s">
        <v>160</v>
      </c>
      <c r="IE81" s="23"/>
      <c r="IF81" s="23"/>
      <c r="IG81" s="23"/>
      <c r="IH81" s="23"/>
      <c r="II81" s="23"/>
    </row>
    <row r="82" spans="1:243" s="22" customFormat="1" ht="60" customHeight="1">
      <c r="A82" s="66">
        <v>10.01</v>
      </c>
      <c r="B82" s="67" t="s">
        <v>94</v>
      </c>
      <c r="C82" s="39" t="s">
        <v>161</v>
      </c>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22">
        <v>10.01</v>
      </c>
      <c r="IB82" s="22" t="s">
        <v>94</v>
      </c>
      <c r="IC82" s="22" t="s">
        <v>161</v>
      </c>
      <c r="IE82" s="23"/>
      <c r="IF82" s="23"/>
      <c r="IG82" s="23"/>
      <c r="IH82" s="23"/>
      <c r="II82" s="23"/>
    </row>
    <row r="83" spans="1:243" s="22" customFormat="1" ht="21" customHeight="1">
      <c r="A83" s="66">
        <v>10.02</v>
      </c>
      <c r="B83" s="67" t="s">
        <v>95</v>
      </c>
      <c r="C83" s="39" t="s">
        <v>162</v>
      </c>
      <c r="D83" s="68">
        <v>10.14</v>
      </c>
      <c r="E83" s="69" t="s">
        <v>52</v>
      </c>
      <c r="F83" s="70">
        <v>419.11</v>
      </c>
      <c r="G83" s="40"/>
      <c r="H83" s="24"/>
      <c r="I83" s="47" t="s">
        <v>38</v>
      </c>
      <c r="J83" s="48">
        <f t="shared" si="3"/>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4"/>
        <v>4250</v>
      </c>
      <c r="BB83" s="60">
        <f t="shared" si="5"/>
        <v>4250</v>
      </c>
      <c r="BC83" s="56" t="str">
        <f t="shared" si="6"/>
        <v>INR  Four Thousand Two Hundred &amp; Fifty  Only</v>
      </c>
      <c r="IA83" s="22">
        <v>10.02</v>
      </c>
      <c r="IB83" s="22" t="s">
        <v>95</v>
      </c>
      <c r="IC83" s="22" t="s">
        <v>162</v>
      </c>
      <c r="ID83" s="22">
        <v>10.14</v>
      </c>
      <c r="IE83" s="23" t="s">
        <v>52</v>
      </c>
      <c r="IF83" s="23"/>
      <c r="IG83" s="23"/>
      <c r="IH83" s="23"/>
      <c r="II83" s="23"/>
    </row>
    <row r="84" spans="1:243" s="22" customFormat="1" ht="40.5" customHeight="1">
      <c r="A84" s="70">
        <v>11</v>
      </c>
      <c r="B84" s="67" t="s">
        <v>246</v>
      </c>
      <c r="C84" s="39" t="s">
        <v>163</v>
      </c>
      <c r="D84" s="74"/>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6"/>
      <c r="IA84" s="22">
        <v>11</v>
      </c>
      <c r="IB84" s="22" t="s">
        <v>246</v>
      </c>
      <c r="IC84" s="22" t="s">
        <v>163</v>
      </c>
      <c r="IE84" s="23"/>
      <c r="IF84" s="23"/>
      <c r="IG84" s="23"/>
      <c r="IH84" s="23"/>
      <c r="II84" s="23"/>
    </row>
    <row r="85" spans="1:243" s="22" customFormat="1" ht="19.5" customHeight="1">
      <c r="A85" s="66">
        <v>11.01</v>
      </c>
      <c r="B85" s="71" t="s">
        <v>190</v>
      </c>
      <c r="C85" s="39" t="s">
        <v>164</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11.01</v>
      </c>
      <c r="IB85" s="22" t="s">
        <v>190</v>
      </c>
      <c r="IC85" s="22" t="s">
        <v>164</v>
      </c>
      <c r="IE85" s="23"/>
      <c r="IF85" s="23"/>
      <c r="IG85" s="23"/>
      <c r="IH85" s="23"/>
      <c r="II85" s="23"/>
    </row>
    <row r="86" spans="1:243" s="22" customFormat="1" ht="28.5">
      <c r="A86" s="66">
        <v>11.02</v>
      </c>
      <c r="B86" s="71" t="s">
        <v>191</v>
      </c>
      <c r="C86" s="39" t="s">
        <v>165</v>
      </c>
      <c r="D86" s="68">
        <v>0.12</v>
      </c>
      <c r="E86" s="69" t="s">
        <v>64</v>
      </c>
      <c r="F86" s="70">
        <v>1759.84</v>
      </c>
      <c r="G86" s="40"/>
      <c r="H86" s="24"/>
      <c r="I86" s="47" t="s">
        <v>38</v>
      </c>
      <c r="J86" s="48">
        <f t="shared" si="3"/>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4"/>
        <v>211</v>
      </c>
      <c r="BB86" s="60">
        <f t="shared" si="5"/>
        <v>211</v>
      </c>
      <c r="BC86" s="56" t="str">
        <f t="shared" si="6"/>
        <v>INR  Two Hundred &amp; Eleven  Only</v>
      </c>
      <c r="IA86" s="22">
        <v>11.02</v>
      </c>
      <c r="IB86" s="22" t="s">
        <v>191</v>
      </c>
      <c r="IC86" s="22" t="s">
        <v>165</v>
      </c>
      <c r="ID86" s="22">
        <v>0.12</v>
      </c>
      <c r="IE86" s="23" t="s">
        <v>64</v>
      </c>
      <c r="IF86" s="23"/>
      <c r="IG86" s="23"/>
      <c r="IH86" s="23"/>
      <c r="II86" s="23"/>
    </row>
    <row r="87" spans="1:243" s="22" customFormat="1" ht="28.5">
      <c r="A87" s="70">
        <v>11.03</v>
      </c>
      <c r="B87" s="67" t="s">
        <v>192</v>
      </c>
      <c r="C87" s="39" t="s">
        <v>166</v>
      </c>
      <c r="D87" s="68">
        <v>0.3</v>
      </c>
      <c r="E87" s="69" t="s">
        <v>64</v>
      </c>
      <c r="F87" s="70">
        <v>1086.89</v>
      </c>
      <c r="G87" s="40"/>
      <c r="H87" s="24"/>
      <c r="I87" s="47" t="s">
        <v>38</v>
      </c>
      <c r="J87" s="48">
        <f t="shared" si="3"/>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4"/>
        <v>326</v>
      </c>
      <c r="BB87" s="60">
        <f t="shared" si="5"/>
        <v>326</v>
      </c>
      <c r="BC87" s="56" t="str">
        <f t="shared" si="6"/>
        <v>INR  Three Hundred &amp; Twenty Six  Only</v>
      </c>
      <c r="IA87" s="22">
        <v>11.03</v>
      </c>
      <c r="IB87" s="22" t="s">
        <v>192</v>
      </c>
      <c r="IC87" s="22" t="s">
        <v>166</v>
      </c>
      <c r="ID87" s="22">
        <v>0.3</v>
      </c>
      <c r="IE87" s="23" t="s">
        <v>64</v>
      </c>
      <c r="IF87" s="23"/>
      <c r="IG87" s="23"/>
      <c r="IH87" s="23"/>
      <c r="II87" s="23"/>
    </row>
    <row r="88" spans="1:243" s="22" customFormat="1" ht="27" customHeight="1">
      <c r="A88" s="66">
        <v>11.04</v>
      </c>
      <c r="B88" s="67" t="s">
        <v>247</v>
      </c>
      <c r="C88" s="39" t="s">
        <v>167</v>
      </c>
      <c r="D88" s="68">
        <v>0.51</v>
      </c>
      <c r="E88" s="69" t="s">
        <v>64</v>
      </c>
      <c r="F88" s="70">
        <v>2567.38</v>
      </c>
      <c r="G88" s="40"/>
      <c r="H88" s="24"/>
      <c r="I88" s="47" t="s">
        <v>38</v>
      </c>
      <c r="J88" s="48">
        <f t="shared" si="3"/>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4"/>
        <v>1309</v>
      </c>
      <c r="BB88" s="60">
        <f t="shared" si="5"/>
        <v>1309</v>
      </c>
      <c r="BC88" s="56" t="str">
        <f t="shared" si="6"/>
        <v>INR  One Thousand Three Hundred &amp; Nine  Only</v>
      </c>
      <c r="IA88" s="22">
        <v>11.04</v>
      </c>
      <c r="IB88" s="22" t="s">
        <v>247</v>
      </c>
      <c r="IC88" s="22" t="s">
        <v>167</v>
      </c>
      <c r="ID88" s="22">
        <v>0.51</v>
      </c>
      <c r="IE88" s="23" t="s">
        <v>64</v>
      </c>
      <c r="IF88" s="23"/>
      <c r="IG88" s="23"/>
      <c r="IH88" s="23"/>
      <c r="II88" s="23"/>
    </row>
    <row r="89" spans="1:243" s="22" customFormat="1" ht="85.5">
      <c r="A89" s="66">
        <v>11.05</v>
      </c>
      <c r="B89" s="67" t="s">
        <v>248</v>
      </c>
      <c r="C89" s="39" t="s">
        <v>168</v>
      </c>
      <c r="D89" s="68">
        <v>1</v>
      </c>
      <c r="E89" s="69" t="s">
        <v>52</v>
      </c>
      <c r="F89" s="70">
        <v>830.42</v>
      </c>
      <c r="G89" s="40"/>
      <c r="H89" s="24"/>
      <c r="I89" s="47" t="s">
        <v>38</v>
      </c>
      <c r="J89" s="48">
        <f t="shared" si="3"/>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4"/>
        <v>830</v>
      </c>
      <c r="BB89" s="60">
        <f t="shared" si="5"/>
        <v>830</v>
      </c>
      <c r="BC89" s="56" t="str">
        <f t="shared" si="6"/>
        <v>INR  Eight Hundred &amp; Thirty  Only</v>
      </c>
      <c r="IA89" s="22">
        <v>11.05</v>
      </c>
      <c r="IB89" s="22" t="s">
        <v>248</v>
      </c>
      <c r="IC89" s="22" t="s">
        <v>168</v>
      </c>
      <c r="ID89" s="22">
        <v>1</v>
      </c>
      <c r="IE89" s="23" t="s">
        <v>52</v>
      </c>
      <c r="IF89" s="23"/>
      <c r="IG89" s="23"/>
      <c r="IH89" s="23"/>
      <c r="II89" s="23"/>
    </row>
    <row r="90" spans="1:243" s="22" customFormat="1" ht="15.75" customHeight="1">
      <c r="A90" s="70">
        <v>11.06</v>
      </c>
      <c r="B90" s="67" t="s">
        <v>249</v>
      </c>
      <c r="C90" s="39" t="s">
        <v>169</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11.06</v>
      </c>
      <c r="IB90" s="22" t="s">
        <v>249</v>
      </c>
      <c r="IC90" s="22" t="s">
        <v>169</v>
      </c>
      <c r="IE90" s="23"/>
      <c r="IF90" s="23"/>
      <c r="IG90" s="23"/>
      <c r="IH90" s="23"/>
      <c r="II90" s="23"/>
    </row>
    <row r="91" spans="1:243" s="22" customFormat="1" ht="28.5">
      <c r="A91" s="66">
        <v>11.07</v>
      </c>
      <c r="B91" s="71" t="s">
        <v>250</v>
      </c>
      <c r="C91" s="39" t="s">
        <v>170</v>
      </c>
      <c r="D91" s="68">
        <v>0.1</v>
      </c>
      <c r="E91" s="69" t="s">
        <v>64</v>
      </c>
      <c r="F91" s="70">
        <v>1489.21</v>
      </c>
      <c r="G91" s="40"/>
      <c r="H91" s="24"/>
      <c r="I91" s="47" t="s">
        <v>38</v>
      </c>
      <c r="J91" s="48">
        <f t="shared" si="3"/>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4"/>
        <v>149</v>
      </c>
      <c r="BB91" s="60">
        <f t="shared" si="5"/>
        <v>149</v>
      </c>
      <c r="BC91" s="56" t="str">
        <f t="shared" si="6"/>
        <v>INR  One Hundred &amp; Forty Nine  Only</v>
      </c>
      <c r="IA91" s="22">
        <v>11.07</v>
      </c>
      <c r="IB91" s="22" t="s">
        <v>250</v>
      </c>
      <c r="IC91" s="22" t="s">
        <v>170</v>
      </c>
      <c r="ID91" s="22">
        <v>0.1</v>
      </c>
      <c r="IE91" s="23" t="s">
        <v>64</v>
      </c>
      <c r="IF91" s="23"/>
      <c r="IG91" s="23"/>
      <c r="IH91" s="23"/>
      <c r="II91" s="23"/>
    </row>
    <row r="92" spans="1:243" s="22" customFormat="1" ht="71.25">
      <c r="A92" s="66">
        <v>11.08</v>
      </c>
      <c r="B92" s="71" t="s">
        <v>96</v>
      </c>
      <c r="C92" s="39" t="s">
        <v>171</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11.08</v>
      </c>
      <c r="IB92" s="22" t="s">
        <v>96</v>
      </c>
      <c r="IC92" s="22" t="s">
        <v>171</v>
      </c>
      <c r="IE92" s="23"/>
      <c r="IF92" s="23"/>
      <c r="IG92" s="23"/>
      <c r="IH92" s="23"/>
      <c r="II92" s="23"/>
    </row>
    <row r="93" spans="1:243" s="22" customFormat="1" ht="28.5">
      <c r="A93" s="70">
        <v>11.09</v>
      </c>
      <c r="B93" s="67" t="s">
        <v>193</v>
      </c>
      <c r="C93" s="39" t="s">
        <v>172</v>
      </c>
      <c r="D93" s="68">
        <v>4</v>
      </c>
      <c r="E93" s="69" t="s">
        <v>65</v>
      </c>
      <c r="F93" s="70">
        <v>265.4</v>
      </c>
      <c r="G93" s="40"/>
      <c r="H93" s="24"/>
      <c r="I93" s="47" t="s">
        <v>38</v>
      </c>
      <c r="J93" s="48">
        <f t="shared" si="3"/>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4"/>
        <v>1062</v>
      </c>
      <c r="BB93" s="60">
        <f t="shared" si="5"/>
        <v>1062</v>
      </c>
      <c r="BC93" s="56" t="str">
        <f t="shared" si="6"/>
        <v>INR  One Thousand  &amp;Sixty Two  Only</v>
      </c>
      <c r="IA93" s="22">
        <v>11.09</v>
      </c>
      <c r="IB93" s="22" t="s">
        <v>193</v>
      </c>
      <c r="IC93" s="22" t="s">
        <v>172</v>
      </c>
      <c r="ID93" s="22">
        <v>4</v>
      </c>
      <c r="IE93" s="23" t="s">
        <v>65</v>
      </c>
      <c r="IF93" s="23"/>
      <c r="IG93" s="23"/>
      <c r="IH93" s="23"/>
      <c r="II93" s="23"/>
    </row>
    <row r="94" spans="1:243" s="22" customFormat="1" ht="57">
      <c r="A94" s="66">
        <v>11.1</v>
      </c>
      <c r="B94" s="67" t="s">
        <v>251</v>
      </c>
      <c r="C94" s="39" t="s">
        <v>173</v>
      </c>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IA94" s="22">
        <v>11.1</v>
      </c>
      <c r="IB94" s="22" t="s">
        <v>251</v>
      </c>
      <c r="IC94" s="22" t="s">
        <v>173</v>
      </c>
      <c r="IE94" s="23"/>
      <c r="IF94" s="23"/>
      <c r="IG94" s="23"/>
      <c r="IH94" s="23"/>
      <c r="II94" s="23"/>
    </row>
    <row r="95" spans="1:243" s="22" customFormat="1" ht="28.5" customHeight="1">
      <c r="A95" s="66">
        <v>11.11</v>
      </c>
      <c r="B95" s="67" t="s">
        <v>193</v>
      </c>
      <c r="C95" s="39" t="s">
        <v>174</v>
      </c>
      <c r="D95" s="68">
        <v>5</v>
      </c>
      <c r="E95" s="69" t="s">
        <v>65</v>
      </c>
      <c r="F95" s="70">
        <v>103.72</v>
      </c>
      <c r="G95" s="40"/>
      <c r="H95" s="24"/>
      <c r="I95" s="47" t="s">
        <v>38</v>
      </c>
      <c r="J95" s="48">
        <f t="shared" si="3"/>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4"/>
        <v>519</v>
      </c>
      <c r="BB95" s="60">
        <f t="shared" si="5"/>
        <v>519</v>
      </c>
      <c r="BC95" s="56" t="str">
        <f t="shared" si="6"/>
        <v>INR  Five Hundred &amp; Nineteen  Only</v>
      </c>
      <c r="IA95" s="22">
        <v>11.11</v>
      </c>
      <c r="IB95" s="72" t="s">
        <v>193</v>
      </c>
      <c r="IC95" s="22" t="s">
        <v>174</v>
      </c>
      <c r="ID95" s="22">
        <v>5</v>
      </c>
      <c r="IE95" s="23" t="s">
        <v>65</v>
      </c>
      <c r="IF95" s="23"/>
      <c r="IG95" s="23"/>
      <c r="IH95" s="23"/>
      <c r="II95" s="23"/>
    </row>
    <row r="96" spans="1:239" ht="71.25">
      <c r="A96" s="70">
        <v>11.12</v>
      </c>
      <c r="B96" s="67" t="s">
        <v>194</v>
      </c>
      <c r="C96" s="39" t="s">
        <v>289</v>
      </c>
      <c r="D96" s="68">
        <v>28.74</v>
      </c>
      <c r="E96" s="69" t="s">
        <v>52</v>
      </c>
      <c r="F96" s="70">
        <v>39.5</v>
      </c>
      <c r="G96" s="40"/>
      <c r="H96" s="24"/>
      <c r="I96" s="47" t="s">
        <v>38</v>
      </c>
      <c r="J96" s="48">
        <f t="shared" si="3"/>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4"/>
        <v>1135</v>
      </c>
      <c r="BB96" s="60">
        <f t="shared" si="5"/>
        <v>1135</v>
      </c>
      <c r="BC96" s="56" t="str">
        <f t="shared" si="6"/>
        <v>INR  One Thousand One Hundred &amp; Thirty Five  Only</v>
      </c>
      <c r="IA96" s="1">
        <v>11.12</v>
      </c>
      <c r="IB96" s="1" t="s">
        <v>194</v>
      </c>
      <c r="IC96" s="1" t="s">
        <v>289</v>
      </c>
      <c r="ID96" s="1">
        <v>28.74</v>
      </c>
      <c r="IE96" s="3" t="s">
        <v>52</v>
      </c>
    </row>
    <row r="97" spans="1:237" ht="27.75" customHeight="1">
      <c r="A97" s="66">
        <v>12</v>
      </c>
      <c r="B97" s="71" t="s">
        <v>97</v>
      </c>
      <c r="C97" s="39" t="s">
        <v>290</v>
      </c>
      <c r="D97" s="74"/>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6"/>
      <c r="IA97" s="1">
        <v>12</v>
      </c>
      <c r="IB97" s="1" t="s">
        <v>97</v>
      </c>
      <c r="IC97" s="1" t="s">
        <v>290</v>
      </c>
    </row>
    <row r="98" spans="1:237" ht="156.75">
      <c r="A98" s="66">
        <v>12.01</v>
      </c>
      <c r="B98" s="71" t="s">
        <v>195</v>
      </c>
      <c r="C98" s="39" t="s">
        <v>291</v>
      </c>
      <c r="D98" s="74"/>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6"/>
      <c r="IA98" s="1">
        <v>12.01</v>
      </c>
      <c r="IB98" s="1" t="s">
        <v>195</v>
      </c>
      <c r="IC98" s="1" t="s">
        <v>291</v>
      </c>
    </row>
    <row r="99" spans="1:239" ht="42.75">
      <c r="A99" s="70">
        <v>12.02</v>
      </c>
      <c r="B99" s="67" t="s">
        <v>196</v>
      </c>
      <c r="C99" s="39" t="s">
        <v>292</v>
      </c>
      <c r="D99" s="68">
        <v>1</v>
      </c>
      <c r="E99" s="69" t="s">
        <v>65</v>
      </c>
      <c r="F99" s="70">
        <v>5069.13</v>
      </c>
      <c r="G99" s="40"/>
      <c r="H99" s="24"/>
      <c r="I99" s="47" t="s">
        <v>38</v>
      </c>
      <c r="J99" s="48">
        <f t="shared" si="3"/>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4"/>
        <v>5069</v>
      </c>
      <c r="BB99" s="60">
        <f t="shared" si="5"/>
        <v>5069</v>
      </c>
      <c r="BC99" s="56" t="str">
        <f t="shared" si="6"/>
        <v>INR  Five Thousand  &amp;Sixty Nine  Only</v>
      </c>
      <c r="IA99" s="1">
        <v>12.02</v>
      </c>
      <c r="IB99" s="1" t="s">
        <v>196</v>
      </c>
      <c r="IC99" s="1" t="s">
        <v>292</v>
      </c>
      <c r="ID99" s="1">
        <v>1</v>
      </c>
      <c r="IE99" s="3" t="s">
        <v>65</v>
      </c>
    </row>
    <row r="100" spans="1:239" ht="85.5">
      <c r="A100" s="66">
        <v>12.03</v>
      </c>
      <c r="B100" s="67" t="s">
        <v>98</v>
      </c>
      <c r="C100" s="39" t="s">
        <v>293</v>
      </c>
      <c r="D100" s="68">
        <v>2</v>
      </c>
      <c r="E100" s="69" t="s">
        <v>65</v>
      </c>
      <c r="F100" s="70">
        <v>1237.3</v>
      </c>
      <c r="G100" s="40"/>
      <c r="H100" s="24"/>
      <c r="I100" s="47" t="s">
        <v>38</v>
      </c>
      <c r="J100" s="48">
        <f aca="true" t="shared" si="7" ref="J100:J161">IF(I100="Less(-)",-1,1)</f>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ROUND(total_amount_ba($B$2,$D$2,D100,F100,J100,K100,M100),0)</f>
        <v>2475</v>
      </c>
      <c r="BB100" s="60">
        <f>BA100+SUM(N100:AZ100)</f>
        <v>2475</v>
      </c>
      <c r="BC100" s="56" t="str">
        <f>SpellNumber(L100,BB100)</f>
        <v>INR  Two Thousand Four Hundred &amp; Seventy Five  Only</v>
      </c>
      <c r="IA100" s="1">
        <v>12.03</v>
      </c>
      <c r="IB100" s="1" t="s">
        <v>98</v>
      </c>
      <c r="IC100" s="1" t="s">
        <v>293</v>
      </c>
      <c r="ID100" s="1">
        <v>2</v>
      </c>
      <c r="IE100" s="3" t="s">
        <v>65</v>
      </c>
    </row>
    <row r="101" spans="1:237" ht="28.5">
      <c r="A101" s="66">
        <v>12.04</v>
      </c>
      <c r="B101" s="67" t="s">
        <v>197</v>
      </c>
      <c r="C101" s="39" t="s">
        <v>294</v>
      </c>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6"/>
      <c r="IA101" s="1">
        <v>12.04</v>
      </c>
      <c r="IB101" s="1" t="s">
        <v>197</v>
      </c>
      <c r="IC101" s="1" t="s">
        <v>294</v>
      </c>
    </row>
    <row r="102" spans="1:237" ht="15.75">
      <c r="A102" s="70">
        <v>12.05</v>
      </c>
      <c r="B102" s="67" t="s">
        <v>198</v>
      </c>
      <c r="C102" s="39" t="s">
        <v>295</v>
      </c>
      <c r="D102" s="74"/>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6"/>
      <c r="IA102" s="1">
        <v>12.05</v>
      </c>
      <c r="IB102" s="1" t="s">
        <v>198</v>
      </c>
      <c r="IC102" s="1" t="s">
        <v>295</v>
      </c>
    </row>
    <row r="103" spans="1:239" ht="28.5">
      <c r="A103" s="66">
        <v>12.06</v>
      </c>
      <c r="B103" s="71" t="s">
        <v>199</v>
      </c>
      <c r="C103" s="39" t="s">
        <v>296</v>
      </c>
      <c r="D103" s="68">
        <v>9</v>
      </c>
      <c r="E103" s="69" t="s">
        <v>73</v>
      </c>
      <c r="F103" s="70">
        <v>944.67</v>
      </c>
      <c r="G103" s="40"/>
      <c r="H103" s="24"/>
      <c r="I103" s="47" t="s">
        <v>38</v>
      </c>
      <c r="J103" s="48">
        <f t="shared" si="7"/>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ROUND(total_amount_ba($B$2,$D$2,D103,F103,J103,K103,M103),0)</f>
        <v>8502</v>
      </c>
      <c r="BB103" s="60">
        <f>BA103+SUM(N103:AZ103)</f>
        <v>8502</v>
      </c>
      <c r="BC103" s="56" t="str">
        <f>SpellNumber(L103,BB103)</f>
        <v>INR  Eight Thousand Five Hundred &amp; Two  Only</v>
      </c>
      <c r="IA103" s="1">
        <v>12.06</v>
      </c>
      <c r="IB103" s="1" t="s">
        <v>199</v>
      </c>
      <c r="IC103" s="1" t="s">
        <v>296</v>
      </c>
      <c r="ID103" s="1">
        <v>9</v>
      </c>
      <c r="IE103" s="3" t="s">
        <v>73</v>
      </c>
    </row>
    <row r="104" spans="1:237" ht="15.75">
      <c r="A104" s="66">
        <v>12.07</v>
      </c>
      <c r="B104" s="71" t="s">
        <v>200</v>
      </c>
      <c r="C104" s="39" t="s">
        <v>297</v>
      </c>
      <c r="D104" s="74"/>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6"/>
      <c r="IA104" s="1">
        <v>12.07</v>
      </c>
      <c r="IB104" s="1" t="s">
        <v>200</v>
      </c>
      <c r="IC104" s="1" t="s">
        <v>297</v>
      </c>
    </row>
    <row r="105" spans="1:239" ht="28.5">
      <c r="A105" s="70">
        <v>12.08</v>
      </c>
      <c r="B105" s="67" t="s">
        <v>201</v>
      </c>
      <c r="C105" s="39" t="s">
        <v>298</v>
      </c>
      <c r="D105" s="68">
        <v>1.8</v>
      </c>
      <c r="E105" s="69" t="s">
        <v>73</v>
      </c>
      <c r="F105" s="70">
        <v>913.72</v>
      </c>
      <c r="G105" s="40"/>
      <c r="H105" s="24"/>
      <c r="I105" s="47" t="s">
        <v>38</v>
      </c>
      <c r="J105" s="48">
        <f t="shared" si="7"/>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ROUND(total_amount_ba($B$2,$D$2,D105,F105,J105,K105,M105),0)</f>
        <v>1645</v>
      </c>
      <c r="BB105" s="60">
        <f>BA105+SUM(N105:AZ105)</f>
        <v>1645</v>
      </c>
      <c r="BC105" s="56" t="str">
        <f>SpellNumber(L105,BB105)</f>
        <v>INR  One Thousand Six Hundred &amp; Forty Five  Only</v>
      </c>
      <c r="IA105" s="1">
        <v>12.08</v>
      </c>
      <c r="IB105" s="1" t="s">
        <v>201</v>
      </c>
      <c r="IC105" s="1" t="s">
        <v>298</v>
      </c>
      <c r="ID105" s="1">
        <v>1.8</v>
      </c>
      <c r="IE105" s="3" t="s">
        <v>73</v>
      </c>
    </row>
    <row r="106" spans="1:237" ht="57">
      <c r="A106" s="66">
        <v>12.09</v>
      </c>
      <c r="B106" s="67" t="s">
        <v>252</v>
      </c>
      <c r="C106" s="39" t="s">
        <v>299</v>
      </c>
      <c r="D106" s="74"/>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6"/>
      <c r="IA106" s="1">
        <v>12.09</v>
      </c>
      <c r="IB106" s="1" t="s">
        <v>252</v>
      </c>
      <c r="IC106" s="1" t="s">
        <v>299</v>
      </c>
    </row>
    <row r="107" spans="1:237" ht="15.75">
      <c r="A107" s="66">
        <v>12.1</v>
      </c>
      <c r="B107" s="67" t="s">
        <v>198</v>
      </c>
      <c r="C107" s="39" t="s">
        <v>300</v>
      </c>
      <c r="D107" s="74"/>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6"/>
      <c r="IA107" s="1">
        <v>12.1</v>
      </c>
      <c r="IB107" s="1" t="s">
        <v>198</v>
      </c>
      <c r="IC107" s="1" t="s">
        <v>300</v>
      </c>
    </row>
    <row r="108" spans="1:239" ht="28.5">
      <c r="A108" s="70">
        <v>12.11</v>
      </c>
      <c r="B108" s="67" t="s">
        <v>204</v>
      </c>
      <c r="C108" s="39" t="s">
        <v>301</v>
      </c>
      <c r="D108" s="68">
        <v>1</v>
      </c>
      <c r="E108" s="69" t="s">
        <v>65</v>
      </c>
      <c r="F108" s="70">
        <v>523.98</v>
      </c>
      <c r="G108" s="40"/>
      <c r="H108" s="24"/>
      <c r="I108" s="47" t="s">
        <v>38</v>
      </c>
      <c r="J108" s="48">
        <f t="shared" si="7"/>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ROUND(total_amount_ba($B$2,$D$2,D108,F108,J108,K108,M108),0)</f>
        <v>524</v>
      </c>
      <c r="BB108" s="60">
        <f>BA108+SUM(N108:AZ108)</f>
        <v>524</v>
      </c>
      <c r="BC108" s="56" t="str">
        <f>SpellNumber(L108,BB108)</f>
        <v>INR  Five Hundred &amp; Twenty Four  Only</v>
      </c>
      <c r="IA108" s="1">
        <v>12.11</v>
      </c>
      <c r="IB108" s="1" t="s">
        <v>204</v>
      </c>
      <c r="IC108" s="1" t="s">
        <v>301</v>
      </c>
      <c r="ID108" s="1">
        <v>1</v>
      </c>
      <c r="IE108" s="3" t="s">
        <v>65</v>
      </c>
    </row>
    <row r="109" spans="1:237" ht="28.5">
      <c r="A109" s="66">
        <v>12.12</v>
      </c>
      <c r="B109" s="71" t="s">
        <v>202</v>
      </c>
      <c r="C109" s="39" t="s">
        <v>302</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12.12</v>
      </c>
      <c r="IB109" s="1" t="s">
        <v>202</v>
      </c>
      <c r="IC109" s="1" t="s">
        <v>302</v>
      </c>
    </row>
    <row r="110" spans="1:237" ht="15.75">
      <c r="A110" s="66">
        <v>12.13</v>
      </c>
      <c r="B110" s="71" t="s">
        <v>198</v>
      </c>
      <c r="C110" s="39" t="s">
        <v>303</v>
      </c>
      <c r="D110" s="74"/>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6"/>
      <c r="IA110" s="1">
        <v>12.13</v>
      </c>
      <c r="IB110" s="1" t="s">
        <v>198</v>
      </c>
      <c r="IC110" s="1" t="s">
        <v>303</v>
      </c>
    </row>
    <row r="111" spans="1:239" ht="28.5">
      <c r="A111" s="70">
        <v>12.14</v>
      </c>
      <c r="B111" s="67" t="s">
        <v>203</v>
      </c>
      <c r="C111" s="39" t="s">
        <v>304</v>
      </c>
      <c r="D111" s="68">
        <v>1</v>
      </c>
      <c r="E111" s="69" t="s">
        <v>65</v>
      </c>
      <c r="F111" s="70">
        <v>385.57</v>
      </c>
      <c r="G111" s="40"/>
      <c r="H111" s="24"/>
      <c r="I111" s="47" t="s">
        <v>38</v>
      </c>
      <c r="J111" s="48">
        <f t="shared" si="7"/>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ROUND(total_amount_ba($B$2,$D$2,D111,F111,J111,K111,M111),0)</f>
        <v>386</v>
      </c>
      <c r="BB111" s="60">
        <f>BA111+SUM(N111:AZ111)</f>
        <v>386</v>
      </c>
      <c r="BC111" s="56" t="str">
        <f>SpellNumber(L111,BB111)</f>
        <v>INR  Three Hundred &amp; Eighty Six  Only</v>
      </c>
      <c r="IA111" s="1">
        <v>12.14</v>
      </c>
      <c r="IB111" s="1" t="s">
        <v>203</v>
      </c>
      <c r="IC111" s="1" t="s">
        <v>304</v>
      </c>
      <c r="ID111" s="1">
        <v>1</v>
      </c>
      <c r="IE111" s="3" t="s">
        <v>65</v>
      </c>
    </row>
    <row r="112" spans="1:237" ht="42.75">
      <c r="A112" s="66">
        <v>12.15</v>
      </c>
      <c r="B112" s="67" t="s">
        <v>205</v>
      </c>
      <c r="C112" s="39" t="s">
        <v>305</v>
      </c>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6"/>
      <c r="IA112" s="1">
        <v>12.15</v>
      </c>
      <c r="IB112" s="1" t="s">
        <v>205</v>
      </c>
      <c r="IC112" s="1" t="s">
        <v>305</v>
      </c>
    </row>
    <row r="113" spans="1:239" ht="28.5">
      <c r="A113" s="66">
        <v>12.16</v>
      </c>
      <c r="B113" s="67" t="s">
        <v>185</v>
      </c>
      <c r="C113" s="39" t="s">
        <v>306</v>
      </c>
      <c r="D113" s="68">
        <v>2</v>
      </c>
      <c r="E113" s="69" t="s">
        <v>65</v>
      </c>
      <c r="F113" s="70">
        <v>481.93</v>
      </c>
      <c r="G113" s="40"/>
      <c r="H113" s="24"/>
      <c r="I113" s="47" t="s">
        <v>38</v>
      </c>
      <c r="J113" s="48">
        <f t="shared" si="7"/>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964</v>
      </c>
      <c r="BB113" s="60">
        <f>BA113+SUM(N113:AZ113)</f>
        <v>964</v>
      </c>
      <c r="BC113" s="56" t="str">
        <f>SpellNumber(L113,BB113)</f>
        <v>INR  Nine Hundred &amp; Sixty Four  Only</v>
      </c>
      <c r="IA113" s="1">
        <v>12.16</v>
      </c>
      <c r="IB113" s="1" t="s">
        <v>185</v>
      </c>
      <c r="IC113" s="1" t="s">
        <v>306</v>
      </c>
      <c r="ID113" s="1">
        <v>2</v>
      </c>
      <c r="IE113" s="3" t="s">
        <v>65</v>
      </c>
    </row>
    <row r="114" spans="1:239" ht="28.5">
      <c r="A114" s="70">
        <v>12.17</v>
      </c>
      <c r="B114" s="67" t="s">
        <v>206</v>
      </c>
      <c r="C114" s="39" t="s">
        <v>307</v>
      </c>
      <c r="D114" s="68">
        <v>2</v>
      </c>
      <c r="E114" s="69" t="s">
        <v>65</v>
      </c>
      <c r="F114" s="70">
        <v>408.94</v>
      </c>
      <c r="G114" s="40"/>
      <c r="H114" s="24"/>
      <c r="I114" s="47" t="s">
        <v>38</v>
      </c>
      <c r="J114" s="48">
        <f t="shared" si="7"/>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ROUND(total_amount_ba($B$2,$D$2,D114,F114,J114,K114,M114),0)</f>
        <v>818</v>
      </c>
      <c r="BB114" s="60">
        <f>BA114+SUM(N114:AZ114)</f>
        <v>818</v>
      </c>
      <c r="BC114" s="56" t="str">
        <f>SpellNumber(L114,BB114)</f>
        <v>INR  Eight Hundred &amp; Eighteen  Only</v>
      </c>
      <c r="IA114" s="1">
        <v>12.17</v>
      </c>
      <c r="IB114" s="1" t="s">
        <v>206</v>
      </c>
      <c r="IC114" s="1" t="s">
        <v>307</v>
      </c>
      <c r="ID114" s="1">
        <v>2</v>
      </c>
      <c r="IE114" s="3" t="s">
        <v>65</v>
      </c>
    </row>
    <row r="115" spans="1:237" ht="85.5">
      <c r="A115" s="66">
        <v>12.18</v>
      </c>
      <c r="B115" s="71" t="s">
        <v>207</v>
      </c>
      <c r="C115" s="39" t="s">
        <v>308</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12.18</v>
      </c>
      <c r="IB115" s="1" t="s">
        <v>207</v>
      </c>
      <c r="IC115" s="1" t="s">
        <v>308</v>
      </c>
    </row>
    <row r="116" spans="1:237" ht="15.75">
      <c r="A116" s="66">
        <v>12.19</v>
      </c>
      <c r="B116" s="71" t="s">
        <v>208</v>
      </c>
      <c r="C116" s="39" t="s">
        <v>309</v>
      </c>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1">
        <v>12.19</v>
      </c>
      <c r="IB116" s="1" t="s">
        <v>208</v>
      </c>
      <c r="IC116" s="1" t="s">
        <v>309</v>
      </c>
    </row>
    <row r="117" spans="1:239" ht="28.5">
      <c r="A117" s="70">
        <v>12.2</v>
      </c>
      <c r="B117" s="67" t="s">
        <v>209</v>
      </c>
      <c r="C117" s="39" t="s">
        <v>310</v>
      </c>
      <c r="D117" s="68">
        <v>1</v>
      </c>
      <c r="E117" s="69" t="s">
        <v>65</v>
      </c>
      <c r="F117" s="70">
        <v>1406.48</v>
      </c>
      <c r="G117" s="40"/>
      <c r="H117" s="24"/>
      <c r="I117" s="47" t="s">
        <v>38</v>
      </c>
      <c r="J117" s="48">
        <f t="shared" si="7"/>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ROUND(total_amount_ba($B$2,$D$2,D117,F117,J117,K117,M117),0)</f>
        <v>1406</v>
      </c>
      <c r="BB117" s="60">
        <f>BA117+SUM(N117:AZ117)</f>
        <v>1406</v>
      </c>
      <c r="BC117" s="56" t="str">
        <f>SpellNumber(L117,BB117)</f>
        <v>INR  One Thousand Four Hundred &amp; Six  Only</v>
      </c>
      <c r="IA117" s="1">
        <v>12.2</v>
      </c>
      <c r="IB117" s="1" t="s">
        <v>209</v>
      </c>
      <c r="IC117" s="1" t="s">
        <v>310</v>
      </c>
      <c r="ID117" s="1">
        <v>1</v>
      </c>
      <c r="IE117" s="3" t="s">
        <v>65</v>
      </c>
    </row>
    <row r="118" spans="1:237" ht="15.75">
      <c r="A118" s="70">
        <v>12.21</v>
      </c>
      <c r="B118" s="67" t="s">
        <v>210</v>
      </c>
      <c r="C118" s="39" t="s">
        <v>311</v>
      </c>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IA118" s="1">
        <v>12.21</v>
      </c>
      <c r="IB118" s="1" t="s">
        <v>210</v>
      </c>
      <c r="IC118" s="1" t="s">
        <v>311</v>
      </c>
    </row>
    <row r="119" spans="1:239" ht="28.5">
      <c r="A119" s="66">
        <v>12.22</v>
      </c>
      <c r="B119" s="67" t="s">
        <v>204</v>
      </c>
      <c r="C119" s="39" t="s">
        <v>312</v>
      </c>
      <c r="D119" s="68">
        <v>1</v>
      </c>
      <c r="E119" s="69" t="s">
        <v>65</v>
      </c>
      <c r="F119" s="70">
        <v>1465.14</v>
      </c>
      <c r="G119" s="40"/>
      <c r="H119" s="24"/>
      <c r="I119" s="47" t="s">
        <v>38</v>
      </c>
      <c r="J119" s="48">
        <f t="shared" si="7"/>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ROUND(total_amount_ba($B$2,$D$2,D119,F119,J119,K119,M119),0)</f>
        <v>1465</v>
      </c>
      <c r="BB119" s="60">
        <f>BA119+SUM(N119:AZ119)</f>
        <v>1465</v>
      </c>
      <c r="BC119" s="56" t="str">
        <f>SpellNumber(L119,BB119)</f>
        <v>INR  One Thousand Four Hundred &amp; Sixty Five  Only</v>
      </c>
      <c r="IA119" s="1">
        <v>12.22</v>
      </c>
      <c r="IB119" s="1" t="s">
        <v>204</v>
      </c>
      <c r="IC119" s="1" t="s">
        <v>312</v>
      </c>
      <c r="ID119" s="1">
        <v>1</v>
      </c>
      <c r="IE119" s="3" t="s">
        <v>65</v>
      </c>
    </row>
    <row r="120" spans="1:237" ht="15.75">
      <c r="A120" s="66">
        <v>13</v>
      </c>
      <c r="B120" s="67" t="s">
        <v>99</v>
      </c>
      <c r="C120" s="39" t="s">
        <v>313</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13</v>
      </c>
      <c r="IB120" s="1" t="s">
        <v>99</v>
      </c>
      <c r="IC120" s="1" t="s">
        <v>313</v>
      </c>
    </row>
    <row r="121" spans="1:237" ht="171">
      <c r="A121" s="70">
        <v>13.01</v>
      </c>
      <c r="B121" s="67" t="s">
        <v>253</v>
      </c>
      <c r="C121" s="39" t="s">
        <v>314</v>
      </c>
      <c r="D121" s="74"/>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6"/>
      <c r="IA121" s="1">
        <v>13.01</v>
      </c>
      <c r="IB121" s="1" t="s">
        <v>253</v>
      </c>
      <c r="IC121" s="1" t="s">
        <v>314</v>
      </c>
    </row>
    <row r="122" spans="1:239" ht="28.5">
      <c r="A122" s="66">
        <v>13.02</v>
      </c>
      <c r="B122" s="67" t="s">
        <v>254</v>
      </c>
      <c r="C122" s="39" t="s">
        <v>315</v>
      </c>
      <c r="D122" s="68">
        <v>3</v>
      </c>
      <c r="E122" s="69" t="s">
        <v>73</v>
      </c>
      <c r="F122" s="70">
        <v>285.05</v>
      </c>
      <c r="G122" s="40"/>
      <c r="H122" s="24"/>
      <c r="I122" s="47" t="s">
        <v>38</v>
      </c>
      <c r="J122" s="48">
        <f t="shared" si="7"/>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ROUND(total_amount_ba($B$2,$D$2,D122,F122,J122,K122,M122),0)</f>
        <v>855</v>
      </c>
      <c r="BB122" s="60">
        <f>BA122+SUM(N122:AZ122)</f>
        <v>855</v>
      </c>
      <c r="BC122" s="56" t="str">
        <f>SpellNumber(L122,BB122)</f>
        <v>INR  Eight Hundred &amp; Fifty Five  Only</v>
      </c>
      <c r="IA122" s="1">
        <v>13.02</v>
      </c>
      <c r="IB122" s="1" t="s">
        <v>254</v>
      </c>
      <c r="IC122" s="1" t="s">
        <v>315</v>
      </c>
      <c r="ID122" s="1">
        <v>3</v>
      </c>
      <c r="IE122" s="3" t="s">
        <v>73</v>
      </c>
    </row>
    <row r="123" spans="1:237" ht="42.75">
      <c r="A123" s="66">
        <v>13.03</v>
      </c>
      <c r="B123" s="67" t="s">
        <v>211</v>
      </c>
      <c r="C123" s="39" t="s">
        <v>316</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13.03</v>
      </c>
      <c r="IB123" s="1" t="s">
        <v>211</v>
      </c>
      <c r="IC123" s="1" t="s">
        <v>316</v>
      </c>
    </row>
    <row r="124" spans="1:237" ht="15.75">
      <c r="A124" s="66">
        <v>13.04</v>
      </c>
      <c r="B124" s="67" t="s">
        <v>212</v>
      </c>
      <c r="C124" s="39" t="s">
        <v>317</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13.04</v>
      </c>
      <c r="IB124" s="1" t="s">
        <v>212</v>
      </c>
      <c r="IC124" s="1" t="s">
        <v>317</v>
      </c>
    </row>
    <row r="125" spans="1:239" ht="15.75">
      <c r="A125" s="66">
        <v>13.05</v>
      </c>
      <c r="B125" s="67" t="s">
        <v>100</v>
      </c>
      <c r="C125" s="39" t="s">
        <v>318</v>
      </c>
      <c r="D125" s="68">
        <v>1</v>
      </c>
      <c r="E125" s="69" t="s">
        <v>65</v>
      </c>
      <c r="F125" s="70">
        <v>74.7</v>
      </c>
      <c r="G125" s="40"/>
      <c r="H125" s="24"/>
      <c r="I125" s="47" t="s">
        <v>38</v>
      </c>
      <c r="J125" s="48">
        <f t="shared" si="7"/>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ROUND(total_amount_ba($B$2,$D$2,D125,F125,J125,K125,M125),0)</f>
        <v>75</v>
      </c>
      <c r="BB125" s="60">
        <f>BA125+SUM(N125:AZ125)</f>
        <v>75</v>
      </c>
      <c r="BC125" s="56" t="str">
        <f>SpellNumber(L125,BB125)</f>
        <v>INR  Seventy Five Only</v>
      </c>
      <c r="IA125" s="1">
        <v>13.05</v>
      </c>
      <c r="IB125" s="1" t="s">
        <v>100</v>
      </c>
      <c r="IC125" s="1" t="s">
        <v>318</v>
      </c>
      <c r="ID125" s="1">
        <v>1</v>
      </c>
      <c r="IE125" s="3" t="s">
        <v>65</v>
      </c>
    </row>
    <row r="126" spans="1:237" ht="47.25" customHeight="1">
      <c r="A126" s="66">
        <v>13.06</v>
      </c>
      <c r="B126" s="67" t="s">
        <v>255</v>
      </c>
      <c r="C126" s="39" t="s">
        <v>319</v>
      </c>
      <c r="D126" s="74"/>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6"/>
      <c r="IA126" s="1">
        <v>13.06</v>
      </c>
      <c r="IB126" s="1" t="s">
        <v>255</v>
      </c>
      <c r="IC126" s="1" t="s">
        <v>319</v>
      </c>
    </row>
    <row r="127" spans="1:239" ht="21.75" customHeight="1">
      <c r="A127" s="66">
        <v>13.07</v>
      </c>
      <c r="B127" s="67" t="s">
        <v>100</v>
      </c>
      <c r="C127" s="39" t="s">
        <v>320</v>
      </c>
      <c r="D127" s="68">
        <v>1</v>
      </c>
      <c r="E127" s="69" t="s">
        <v>65</v>
      </c>
      <c r="F127" s="70">
        <v>626.96</v>
      </c>
      <c r="G127" s="40"/>
      <c r="H127" s="24"/>
      <c r="I127" s="47" t="s">
        <v>38</v>
      </c>
      <c r="J127" s="48">
        <f t="shared" si="7"/>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ROUND(total_amount_ba($B$2,$D$2,D127,F127,J127,K127,M127),0)</f>
        <v>627</v>
      </c>
      <c r="BB127" s="60">
        <f>BA127+SUM(N127:AZ127)</f>
        <v>627</v>
      </c>
      <c r="BC127" s="56" t="str">
        <f>SpellNumber(L127,BB127)</f>
        <v>INR  Six Hundred &amp; Twenty Seven  Only</v>
      </c>
      <c r="IA127" s="1">
        <v>13.07</v>
      </c>
      <c r="IB127" s="1" t="s">
        <v>100</v>
      </c>
      <c r="IC127" s="1" t="s">
        <v>320</v>
      </c>
      <c r="ID127" s="1">
        <v>1</v>
      </c>
      <c r="IE127" s="3" t="s">
        <v>65</v>
      </c>
    </row>
    <row r="128" spans="1:237" ht="57">
      <c r="A128" s="66">
        <v>13.08</v>
      </c>
      <c r="B128" s="67" t="s">
        <v>256</v>
      </c>
      <c r="C128" s="39" t="s">
        <v>321</v>
      </c>
      <c r="D128" s="74"/>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6"/>
      <c r="IA128" s="1">
        <v>13.08</v>
      </c>
      <c r="IB128" s="1" t="s">
        <v>256</v>
      </c>
      <c r="IC128" s="1" t="s">
        <v>321</v>
      </c>
    </row>
    <row r="129" spans="1:239" ht="28.5">
      <c r="A129" s="66">
        <v>13.09</v>
      </c>
      <c r="B129" s="67" t="s">
        <v>257</v>
      </c>
      <c r="C129" s="39" t="s">
        <v>322</v>
      </c>
      <c r="D129" s="68">
        <v>1</v>
      </c>
      <c r="E129" s="69" t="s">
        <v>65</v>
      </c>
      <c r="F129" s="70">
        <v>438.71</v>
      </c>
      <c r="G129" s="40"/>
      <c r="H129" s="24"/>
      <c r="I129" s="47" t="s">
        <v>38</v>
      </c>
      <c r="J129" s="48">
        <f t="shared" si="7"/>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ROUND(total_amount_ba($B$2,$D$2,D129,F129,J129,K129,M129),0)</f>
        <v>439</v>
      </c>
      <c r="BB129" s="60">
        <f>BA129+SUM(N129:AZ129)</f>
        <v>439</v>
      </c>
      <c r="BC129" s="56" t="str">
        <f>SpellNumber(L129,BB129)</f>
        <v>INR  Four Hundred &amp; Thirty Nine  Only</v>
      </c>
      <c r="IA129" s="1">
        <v>13.09</v>
      </c>
      <c r="IB129" s="1" t="s">
        <v>257</v>
      </c>
      <c r="IC129" s="1" t="s">
        <v>322</v>
      </c>
      <c r="ID129" s="1">
        <v>1</v>
      </c>
      <c r="IE129" s="3" t="s">
        <v>65</v>
      </c>
    </row>
    <row r="130" spans="1:239" ht="57">
      <c r="A130" s="66">
        <v>13.1</v>
      </c>
      <c r="B130" s="67" t="s">
        <v>258</v>
      </c>
      <c r="C130" s="39" t="s">
        <v>323</v>
      </c>
      <c r="D130" s="68">
        <v>1</v>
      </c>
      <c r="E130" s="69" t="s">
        <v>65</v>
      </c>
      <c r="F130" s="70">
        <v>54.09</v>
      </c>
      <c r="G130" s="40"/>
      <c r="H130" s="24"/>
      <c r="I130" s="47" t="s">
        <v>38</v>
      </c>
      <c r="J130" s="48">
        <f t="shared" si="7"/>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ROUND(total_amount_ba($B$2,$D$2,D130,F130,J130,K130,M130),0)</f>
        <v>54</v>
      </c>
      <c r="BB130" s="60">
        <f>BA130+SUM(N130:AZ130)</f>
        <v>54</v>
      </c>
      <c r="BC130" s="56" t="str">
        <f>SpellNumber(L130,BB130)</f>
        <v>INR  Fifty Four Only</v>
      </c>
      <c r="IA130" s="1">
        <v>13.1</v>
      </c>
      <c r="IB130" s="1" t="s">
        <v>258</v>
      </c>
      <c r="IC130" s="1" t="s">
        <v>323</v>
      </c>
      <c r="ID130" s="1">
        <v>1</v>
      </c>
      <c r="IE130" s="3" t="s">
        <v>65</v>
      </c>
    </row>
    <row r="131" spans="1:237" ht="28.5">
      <c r="A131" s="66">
        <v>13.11</v>
      </c>
      <c r="B131" s="67" t="s">
        <v>213</v>
      </c>
      <c r="C131" s="39" t="s">
        <v>324</v>
      </c>
      <c r="D131" s="74"/>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6"/>
      <c r="IA131" s="1">
        <v>13.11</v>
      </c>
      <c r="IB131" s="1" t="s">
        <v>213</v>
      </c>
      <c r="IC131" s="1" t="s">
        <v>324</v>
      </c>
    </row>
    <row r="132" spans="1:239" ht="28.5">
      <c r="A132" s="66">
        <v>13.12</v>
      </c>
      <c r="B132" s="67" t="s">
        <v>214</v>
      </c>
      <c r="C132" s="39" t="s">
        <v>325</v>
      </c>
      <c r="D132" s="68">
        <v>2</v>
      </c>
      <c r="E132" s="69" t="s">
        <v>65</v>
      </c>
      <c r="F132" s="70">
        <v>317.75</v>
      </c>
      <c r="G132" s="40"/>
      <c r="H132" s="24"/>
      <c r="I132" s="47" t="s">
        <v>38</v>
      </c>
      <c r="J132" s="48">
        <f t="shared" si="7"/>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ROUND(total_amount_ba($B$2,$D$2,D132,F132,J132,K132,M132),0)</f>
        <v>636</v>
      </c>
      <c r="BB132" s="60">
        <f>BA132+SUM(N132:AZ132)</f>
        <v>636</v>
      </c>
      <c r="BC132" s="56" t="str">
        <f>SpellNumber(L132,BB132)</f>
        <v>INR  Six Hundred &amp; Thirty Six  Only</v>
      </c>
      <c r="IA132" s="1">
        <v>13.12</v>
      </c>
      <c r="IB132" s="1" t="s">
        <v>214</v>
      </c>
      <c r="IC132" s="1" t="s">
        <v>325</v>
      </c>
      <c r="ID132" s="1">
        <v>2</v>
      </c>
      <c r="IE132" s="3" t="s">
        <v>65</v>
      </c>
    </row>
    <row r="133" spans="1:239" ht="57">
      <c r="A133" s="66">
        <v>13.13</v>
      </c>
      <c r="B133" s="67" t="s">
        <v>259</v>
      </c>
      <c r="C133" s="39" t="s">
        <v>326</v>
      </c>
      <c r="D133" s="68">
        <v>8.46</v>
      </c>
      <c r="E133" s="69" t="s">
        <v>73</v>
      </c>
      <c r="F133" s="70">
        <v>150.63</v>
      </c>
      <c r="G133" s="40"/>
      <c r="H133" s="24"/>
      <c r="I133" s="47" t="s">
        <v>38</v>
      </c>
      <c r="J133" s="48">
        <f t="shared" si="7"/>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1274</v>
      </c>
      <c r="BB133" s="60">
        <f>BA133+SUM(N133:AZ133)</f>
        <v>1274</v>
      </c>
      <c r="BC133" s="56" t="str">
        <f>SpellNumber(L133,BB133)</f>
        <v>INR  One Thousand Two Hundred &amp; Seventy Four  Only</v>
      </c>
      <c r="IA133" s="1">
        <v>13.13</v>
      </c>
      <c r="IB133" s="1" t="s">
        <v>259</v>
      </c>
      <c r="IC133" s="1" t="s">
        <v>326</v>
      </c>
      <c r="ID133" s="1">
        <v>8.46</v>
      </c>
      <c r="IE133" s="3" t="s">
        <v>73</v>
      </c>
    </row>
    <row r="134" spans="1:237" ht="15.75">
      <c r="A134" s="66">
        <v>14</v>
      </c>
      <c r="B134" s="67" t="s">
        <v>260</v>
      </c>
      <c r="C134" s="39" t="s">
        <v>327</v>
      </c>
      <c r="D134" s="74"/>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6"/>
      <c r="IA134" s="1">
        <v>14</v>
      </c>
      <c r="IB134" s="1" t="s">
        <v>260</v>
      </c>
      <c r="IC134" s="1" t="s">
        <v>327</v>
      </c>
    </row>
    <row r="135" spans="1:237" ht="327.75">
      <c r="A135" s="66">
        <v>14.01</v>
      </c>
      <c r="B135" s="67" t="s">
        <v>261</v>
      </c>
      <c r="C135" s="39" t="s">
        <v>328</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14.01</v>
      </c>
      <c r="IB135" s="1" t="s">
        <v>261</v>
      </c>
      <c r="IC135" s="1" t="s">
        <v>328</v>
      </c>
    </row>
    <row r="136" spans="1:237" ht="15.75">
      <c r="A136" s="66">
        <v>14.02</v>
      </c>
      <c r="B136" s="67" t="s">
        <v>262</v>
      </c>
      <c r="C136" s="39" t="s">
        <v>329</v>
      </c>
      <c r="D136" s="74"/>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6"/>
      <c r="IA136" s="1">
        <v>14.02</v>
      </c>
      <c r="IB136" s="1" t="s">
        <v>262</v>
      </c>
      <c r="IC136" s="1" t="s">
        <v>329</v>
      </c>
    </row>
    <row r="137" spans="1:239" ht="42.75">
      <c r="A137" s="66">
        <v>14.03</v>
      </c>
      <c r="B137" s="67" t="s">
        <v>263</v>
      </c>
      <c r="C137" s="39" t="s">
        <v>330</v>
      </c>
      <c r="D137" s="68">
        <v>85</v>
      </c>
      <c r="E137" s="69" t="s">
        <v>66</v>
      </c>
      <c r="F137" s="70">
        <v>408.85</v>
      </c>
      <c r="G137" s="65">
        <v>37800</v>
      </c>
      <c r="H137" s="50"/>
      <c r="I137" s="51" t="s">
        <v>38</v>
      </c>
      <c r="J137" s="52">
        <f t="shared" si="7"/>
        <v>1</v>
      </c>
      <c r="K137" s="50" t="s">
        <v>39</v>
      </c>
      <c r="L137" s="50" t="s">
        <v>4</v>
      </c>
      <c r="M137" s="53"/>
      <c r="N137" s="50"/>
      <c r="O137" s="50"/>
      <c r="P137" s="54"/>
      <c r="Q137" s="50"/>
      <c r="R137" s="50"/>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42">
        <f>ROUND(total_amount_ba($B$2,$D$2,D137,F137,J137,K137,M137),0)</f>
        <v>34752</v>
      </c>
      <c r="BB137" s="55">
        <f>BA137+SUM(N137:AZ137)</f>
        <v>34752</v>
      </c>
      <c r="BC137" s="56" t="str">
        <f>SpellNumber(L137,BB137)</f>
        <v>INR  Thirty Four Thousand Seven Hundred &amp; Fifty Two  Only</v>
      </c>
      <c r="IA137" s="1">
        <v>14.03</v>
      </c>
      <c r="IB137" s="1" t="s">
        <v>263</v>
      </c>
      <c r="IC137" s="1" t="s">
        <v>330</v>
      </c>
      <c r="ID137" s="1">
        <v>85</v>
      </c>
      <c r="IE137" s="3" t="s">
        <v>66</v>
      </c>
    </row>
    <row r="138" spans="1:237" ht="114">
      <c r="A138" s="66">
        <v>14.04</v>
      </c>
      <c r="B138" s="67" t="s">
        <v>264</v>
      </c>
      <c r="C138" s="39" t="s">
        <v>331</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14.04</v>
      </c>
      <c r="IB138" s="1" t="s">
        <v>264</v>
      </c>
      <c r="IC138" s="1" t="s">
        <v>331</v>
      </c>
    </row>
    <row r="139" spans="1:239" ht="42.75">
      <c r="A139" s="66">
        <v>14.05</v>
      </c>
      <c r="B139" s="67" t="s">
        <v>263</v>
      </c>
      <c r="C139" s="39" t="s">
        <v>332</v>
      </c>
      <c r="D139" s="68">
        <v>140</v>
      </c>
      <c r="E139" s="69" t="s">
        <v>66</v>
      </c>
      <c r="F139" s="70">
        <v>495.22</v>
      </c>
      <c r="G139" s="65">
        <v>37800</v>
      </c>
      <c r="H139" s="50"/>
      <c r="I139" s="51" t="s">
        <v>38</v>
      </c>
      <c r="J139" s="52">
        <f t="shared" si="7"/>
        <v>1</v>
      </c>
      <c r="K139" s="50" t="s">
        <v>39</v>
      </c>
      <c r="L139" s="50" t="s">
        <v>4</v>
      </c>
      <c r="M139" s="53"/>
      <c r="N139" s="50"/>
      <c r="O139" s="50"/>
      <c r="P139" s="54"/>
      <c r="Q139" s="50"/>
      <c r="R139" s="50"/>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42">
        <f>ROUND(total_amount_ba($B$2,$D$2,D139,F139,J139,K139,M139),0)</f>
        <v>69331</v>
      </c>
      <c r="BB139" s="55">
        <f>BA139+SUM(N139:AZ139)</f>
        <v>69331</v>
      </c>
      <c r="BC139" s="56" t="str">
        <f>SpellNumber(L139,BB139)</f>
        <v>INR  Sixty Nine Thousand Three Hundred &amp; Thirty One  Only</v>
      </c>
      <c r="IA139" s="1">
        <v>14.05</v>
      </c>
      <c r="IB139" s="1" t="s">
        <v>263</v>
      </c>
      <c r="IC139" s="1" t="s">
        <v>332</v>
      </c>
      <c r="ID139" s="1">
        <v>140</v>
      </c>
      <c r="IE139" s="3" t="s">
        <v>66</v>
      </c>
    </row>
    <row r="140" spans="1:237" ht="128.25">
      <c r="A140" s="66">
        <v>14.06</v>
      </c>
      <c r="B140" s="67" t="s">
        <v>265</v>
      </c>
      <c r="C140" s="39" t="s">
        <v>333</v>
      </c>
      <c r="D140" s="7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6"/>
      <c r="IA140" s="1">
        <v>14.06</v>
      </c>
      <c r="IB140" s="1" t="s">
        <v>265</v>
      </c>
      <c r="IC140" s="1" t="s">
        <v>333</v>
      </c>
    </row>
    <row r="141" spans="1:239" ht="42.75">
      <c r="A141" s="66">
        <v>14.07</v>
      </c>
      <c r="B141" s="67" t="s">
        <v>266</v>
      </c>
      <c r="C141" s="39" t="s">
        <v>334</v>
      </c>
      <c r="D141" s="68">
        <v>4</v>
      </c>
      <c r="E141" s="69" t="s">
        <v>52</v>
      </c>
      <c r="F141" s="70">
        <v>1162.25</v>
      </c>
      <c r="G141" s="40"/>
      <c r="H141" s="24"/>
      <c r="I141" s="47" t="s">
        <v>38</v>
      </c>
      <c r="J141" s="48">
        <f t="shared" si="7"/>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ROUND(total_amount_ba($B$2,$D$2,D141,F141,J141,K141,M141),0)</f>
        <v>4649</v>
      </c>
      <c r="BB141" s="60">
        <f>BA141+SUM(N141:AZ141)</f>
        <v>4649</v>
      </c>
      <c r="BC141" s="56" t="str">
        <f>SpellNumber(L141,BB141)</f>
        <v>INR  Four Thousand Six Hundred &amp; Forty Nine  Only</v>
      </c>
      <c r="IA141" s="1">
        <v>14.07</v>
      </c>
      <c r="IB141" s="1" t="s">
        <v>266</v>
      </c>
      <c r="IC141" s="1" t="s">
        <v>334</v>
      </c>
      <c r="ID141" s="1">
        <v>4</v>
      </c>
      <c r="IE141" s="3" t="s">
        <v>52</v>
      </c>
    </row>
    <row r="142" spans="1:237" ht="99.75">
      <c r="A142" s="66">
        <v>14.08</v>
      </c>
      <c r="B142" s="67" t="s">
        <v>267</v>
      </c>
      <c r="C142" s="39" t="s">
        <v>335</v>
      </c>
      <c r="D142" s="74"/>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6"/>
      <c r="IA142" s="1">
        <v>14.08</v>
      </c>
      <c r="IB142" s="1" t="s">
        <v>267</v>
      </c>
      <c r="IC142" s="1" t="s">
        <v>335</v>
      </c>
    </row>
    <row r="143" spans="1:239" ht="28.5">
      <c r="A143" s="66">
        <v>14.09</v>
      </c>
      <c r="B143" s="67" t="s">
        <v>268</v>
      </c>
      <c r="C143" s="39" t="s">
        <v>336</v>
      </c>
      <c r="D143" s="68">
        <v>20</v>
      </c>
      <c r="E143" s="69" t="s">
        <v>65</v>
      </c>
      <c r="F143" s="70">
        <v>288.64</v>
      </c>
      <c r="G143" s="65">
        <v>37800</v>
      </c>
      <c r="H143" s="50"/>
      <c r="I143" s="51" t="s">
        <v>38</v>
      </c>
      <c r="J143" s="52">
        <f t="shared" si="7"/>
        <v>1</v>
      </c>
      <c r="K143" s="50" t="s">
        <v>39</v>
      </c>
      <c r="L143" s="50" t="s">
        <v>4</v>
      </c>
      <c r="M143" s="53"/>
      <c r="N143" s="50"/>
      <c r="O143" s="50"/>
      <c r="P143" s="54"/>
      <c r="Q143" s="50"/>
      <c r="R143" s="50"/>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42">
        <f>ROUND(total_amount_ba($B$2,$D$2,D143,F143,J143,K143,M143),0)</f>
        <v>5773</v>
      </c>
      <c r="BB143" s="55">
        <f>BA143+SUM(N143:AZ143)</f>
        <v>5773</v>
      </c>
      <c r="BC143" s="56" t="str">
        <f>SpellNumber(L143,BB143)</f>
        <v>INR  Five Thousand Seven Hundred &amp; Seventy Three  Only</v>
      </c>
      <c r="IA143" s="1">
        <v>14.09</v>
      </c>
      <c r="IB143" s="1" t="s">
        <v>268</v>
      </c>
      <c r="IC143" s="1" t="s">
        <v>336</v>
      </c>
      <c r="ID143" s="1">
        <v>20</v>
      </c>
      <c r="IE143" s="3" t="s">
        <v>65</v>
      </c>
    </row>
    <row r="144" spans="1:237" ht="28.5">
      <c r="A144" s="66">
        <v>15</v>
      </c>
      <c r="B144" s="67" t="s">
        <v>269</v>
      </c>
      <c r="C144" s="39" t="s">
        <v>337</v>
      </c>
      <c r="D144" s="74"/>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6"/>
      <c r="IA144" s="1">
        <v>15</v>
      </c>
      <c r="IB144" s="1" t="s">
        <v>269</v>
      </c>
      <c r="IC144" s="1" t="s">
        <v>337</v>
      </c>
    </row>
    <row r="145" spans="1:237" ht="171">
      <c r="A145" s="66">
        <v>15.01</v>
      </c>
      <c r="B145" s="67" t="s">
        <v>270</v>
      </c>
      <c r="C145" s="39" t="s">
        <v>338</v>
      </c>
      <c r="D145" s="74"/>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6"/>
      <c r="IA145" s="1">
        <v>15.01</v>
      </c>
      <c r="IB145" s="1" t="s">
        <v>270</v>
      </c>
      <c r="IC145" s="1" t="s">
        <v>338</v>
      </c>
    </row>
    <row r="146" spans="1:239" ht="28.5">
      <c r="A146" s="66">
        <v>15.02</v>
      </c>
      <c r="B146" s="67" t="s">
        <v>271</v>
      </c>
      <c r="C146" s="39" t="s">
        <v>339</v>
      </c>
      <c r="D146" s="68">
        <v>12.97</v>
      </c>
      <c r="E146" s="69" t="s">
        <v>52</v>
      </c>
      <c r="F146" s="70">
        <v>185.48</v>
      </c>
      <c r="G146" s="65">
        <v>37800</v>
      </c>
      <c r="H146" s="50"/>
      <c r="I146" s="51" t="s">
        <v>38</v>
      </c>
      <c r="J146" s="52">
        <f t="shared" si="7"/>
        <v>1</v>
      </c>
      <c r="K146" s="50" t="s">
        <v>39</v>
      </c>
      <c r="L146" s="50" t="s">
        <v>4</v>
      </c>
      <c r="M146" s="53"/>
      <c r="N146" s="50"/>
      <c r="O146" s="50"/>
      <c r="P146" s="54"/>
      <c r="Q146" s="50"/>
      <c r="R146" s="50"/>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42">
        <f>ROUND(total_amount_ba($B$2,$D$2,D146,F146,J146,K146,M146),0)</f>
        <v>2406</v>
      </c>
      <c r="BB146" s="55">
        <f>BA146+SUM(N146:AZ146)</f>
        <v>2406</v>
      </c>
      <c r="BC146" s="56" t="str">
        <f>SpellNumber(L146,BB146)</f>
        <v>INR  Two Thousand Four Hundred &amp; Six  Only</v>
      </c>
      <c r="IA146" s="1">
        <v>15.02</v>
      </c>
      <c r="IB146" s="1" t="s">
        <v>271</v>
      </c>
      <c r="IC146" s="1" t="s">
        <v>339</v>
      </c>
      <c r="ID146" s="1">
        <v>12.97</v>
      </c>
      <c r="IE146" s="3" t="s">
        <v>52</v>
      </c>
    </row>
    <row r="147" spans="1:239" ht="28.5">
      <c r="A147" s="66">
        <v>15.03</v>
      </c>
      <c r="B147" s="67" t="s">
        <v>272</v>
      </c>
      <c r="C147" s="39" t="s">
        <v>340</v>
      </c>
      <c r="D147" s="68">
        <v>12.97</v>
      </c>
      <c r="E147" s="69" t="s">
        <v>52</v>
      </c>
      <c r="F147" s="70">
        <v>91.71</v>
      </c>
      <c r="G147" s="65">
        <v>37800</v>
      </c>
      <c r="H147" s="50"/>
      <c r="I147" s="51" t="s">
        <v>38</v>
      </c>
      <c r="J147" s="52">
        <f t="shared" si="7"/>
        <v>1</v>
      </c>
      <c r="K147" s="50" t="s">
        <v>39</v>
      </c>
      <c r="L147" s="50" t="s">
        <v>4</v>
      </c>
      <c r="M147" s="53"/>
      <c r="N147" s="50"/>
      <c r="O147" s="50"/>
      <c r="P147" s="54"/>
      <c r="Q147" s="50"/>
      <c r="R147" s="50"/>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42">
        <f>ROUND(total_amount_ba($B$2,$D$2,D147,F147,J147,K147,M147),0)</f>
        <v>1189</v>
      </c>
      <c r="BB147" s="55">
        <f>BA147+SUM(N147:AZ147)</f>
        <v>1189</v>
      </c>
      <c r="BC147" s="56" t="str">
        <f>SpellNumber(L147,BB147)</f>
        <v>INR  One Thousand One Hundred &amp; Eighty Nine  Only</v>
      </c>
      <c r="IA147" s="1">
        <v>15.03</v>
      </c>
      <c r="IB147" s="1" t="s">
        <v>272</v>
      </c>
      <c r="IC147" s="1" t="s">
        <v>340</v>
      </c>
      <c r="ID147" s="1">
        <v>12.97</v>
      </c>
      <c r="IE147" s="3" t="s">
        <v>52</v>
      </c>
    </row>
    <row r="148" spans="1:237" ht="156.75">
      <c r="A148" s="66">
        <v>15.04</v>
      </c>
      <c r="B148" s="67" t="s">
        <v>273</v>
      </c>
      <c r="C148" s="39" t="s">
        <v>341</v>
      </c>
      <c r="D148" s="74"/>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6"/>
      <c r="IA148" s="1">
        <v>15.04</v>
      </c>
      <c r="IB148" s="1" t="s">
        <v>273</v>
      </c>
      <c r="IC148" s="1" t="s">
        <v>341</v>
      </c>
    </row>
    <row r="149" spans="1:239" ht="28.5">
      <c r="A149" s="66">
        <v>15.05</v>
      </c>
      <c r="B149" s="67" t="s">
        <v>274</v>
      </c>
      <c r="C149" s="39" t="s">
        <v>342</v>
      </c>
      <c r="D149" s="68">
        <v>38</v>
      </c>
      <c r="E149" s="69" t="s">
        <v>73</v>
      </c>
      <c r="F149" s="70">
        <v>5.83</v>
      </c>
      <c r="G149" s="40"/>
      <c r="H149" s="24"/>
      <c r="I149" s="47" t="s">
        <v>38</v>
      </c>
      <c r="J149" s="48">
        <f t="shared" si="7"/>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ROUND(total_amount_ba($B$2,$D$2,D149,F149,J149,K149,M149),0)</f>
        <v>222</v>
      </c>
      <c r="BB149" s="60">
        <f>BA149+SUM(N149:AZ149)</f>
        <v>222</v>
      </c>
      <c r="BC149" s="56" t="str">
        <f>SpellNumber(L149,BB149)</f>
        <v>INR  Two Hundred &amp; Twenty Two  Only</v>
      </c>
      <c r="IA149" s="1">
        <v>15.05</v>
      </c>
      <c r="IB149" s="1" t="s">
        <v>274</v>
      </c>
      <c r="IC149" s="1" t="s">
        <v>342</v>
      </c>
      <c r="ID149" s="1">
        <v>38</v>
      </c>
      <c r="IE149" s="3" t="s">
        <v>73</v>
      </c>
    </row>
    <row r="150" spans="1:237" ht="99.75">
      <c r="A150" s="70">
        <v>15.06</v>
      </c>
      <c r="B150" s="67" t="s">
        <v>275</v>
      </c>
      <c r="C150" s="39" t="s">
        <v>343</v>
      </c>
      <c r="D150" s="74"/>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6"/>
      <c r="IA150" s="1">
        <v>15.06</v>
      </c>
      <c r="IB150" s="1" t="s">
        <v>275</v>
      </c>
      <c r="IC150" s="1" t="s">
        <v>343</v>
      </c>
    </row>
    <row r="151" spans="1:239" ht="28.5">
      <c r="A151" s="66">
        <v>15.07</v>
      </c>
      <c r="B151" s="71" t="s">
        <v>276</v>
      </c>
      <c r="C151" s="39" t="s">
        <v>344</v>
      </c>
      <c r="D151" s="68">
        <v>12.97</v>
      </c>
      <c r="E151" s="69" t="s">
        <v>52</v>
      </c>
      <c r="F151" s="70">
        <v>447.61</v>
      </c>
      <c r="G151" s="40"/>
      <c r="H151" s="24"/>
      <c r="I151" s="47" t="s">
        <v>38</v>
      </c>
      <c r="J151" s="48">
        <f t="shared" si="7"/>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ROUND(total_amount_ba($B$2,$D$2,D151,F151,J151,K151,M151),0)</f>
        <v>5806</v>
      </c>
      <c r="BB151" s="60">
        <f>BA151+SUM(N151:AZ151)</f>
        <v>5806</v>
      </c>
      <c r="BC151" s="56" t="str">
        <f>SpellNumber(L151,BB151)</f>
        <v>INR  Five Thousand Eight Hundred &amp; Six  Only</v>
      </c>
      <c r="IA151" s="1">
        <v>15.07</v>
      </c>
      <c r="IB151" s="1" t="s">
        <v>276</v>
      </c>
      <c r="IC151" s="1" t="s">
        <v>344</v>
      </c>
      <c r="ID151" s="1">
        <v>12.97</v>
      </c>
      <c r="IE151" s="3" t="s">
        <v>52</v>
      </c>
    </row>
    <row r="152" spans="1:239" ht="29.25" customHeight="1">
      <c r="A152" s="66">
        <v>15.08</v>
      </c>
      <c r="B152" s="71" t="s">
        <v>277</v>
      </c>
      <c r="C152" s="39" t="s">
        <v>345</v>
      </c>
      <c r="D152" s="68">
        <v>12.97</v>
      </c>
      <c r="E152" s="69" t="s">
        <v>52</v>
      </c>
      <c r="F152" s="70">
        <v>895.17</v>
      </c>
      <c r="G152" s="40"/>
      <c r="H152" s="24"/>
      <c r="I152" s="47" t="s">
        <v>38</v>
      </c>
      <c r="J152" s="48">
        <f t="shared" si="7"/>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ROUND(total_amount_ba($B$2,$D$2,D152,F152,J152,K152,M152),0)</f>
        <v>11610</v>
      </c>
      <c r="BB152" s="60">
        <f>BA152+SUM(N152:AZ152)</f>
        <v>11610</v>
      </c>
      <c r="BC152" s="56" t="str">
        <f>SpellNumber(L152,BB152)</f>
        <v>INR  Eleven Thousand Six Hundred &amp; Ten  Only</v>
      </c>
      <c r="IA152" s="1">
        <v>15.08</v>
      </c>
      <c r="IB152" s="1" t="s">
        <v>277</v>
      </c>
      <c r="IC152" s="1" t="s">
        <v>345</v>
      </c>
      <c r="ID152" s="1">
        <v>12.97</v>
      </c>
      <c r="IE152" s="3" t="s">
        <v>52</v>
      </c>
    </row>
    <row r="153" spans="1:237" ht="15.75">
      <c r="A153" s="70">
        <v>16</v>
      </c>
      <c r="B153" s="67" t="s">
        <v>278</v>
      </c>
      <c r="C153" s="39" t="s">
        <v>346</v>
      </c>
      <c r="D153" s="74"/>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6"/>
      <c r="IA153" s="1">
        <v>16</v>
      </c>
      <c r="IB153" s="1" t="s">
        <v>278</v>
      </c>
      <c r="IC153" s="1" t="s">
        <v>346</v>
      </c>
    </row>
    <row r="154" spans="1:239" ht="409.5">
      <c r="A154" s="66">
        <v>16.01</v>
      </c>
      <c r="B154" s="67" t="s">
        <v>215</v>
      </c>
      <c r="C154" s="39" t="s">
        <v>347</v>
      </c>
      <c r="D154" s="68">
        <v>0.3</v>
      </c>
      <c r="E154" s="69" t="s">
        <v>217</v>
      </c>
      <c r="F154" s="70">
        <v>4985.92</v>
      </c>
      <c r="G154" s="40"/>
      <c r="H154" s="24"/>
      <c r="I154" s="47" t="s">
        <v>38</v>
      </c>
      <c r="J154" s="48">
        <f t="shared" si="7"/>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 aca="true" t="shared" si="8" ref="BA154:BA161">ROUND(total_amount_ba($B$2,$D$2,D154,F154,J154,K154,M154),0)</f>
        <v>1496</v>
      </c>
      <c r="BB154" s="60">
        <f aca="true" t="shared" si="9" ref="BB154:BB161">BA154+SUM(N154:AZ154)</f>
        <v>1496</v>
      </c>
      <c r="BC154" s="56" t="str">
        <f aca="true" t="shared" si="10" ref="BC154:BC162">SpellNumber(L154,BB154)</f>
        <v>INR  One Thousand Four Hundred &amp; Ninety Six  Only</v>
      </c>
      <c r="IA154" s="1">
        <v>16.01</v>
      </c>
      <c r="IB154" s="73" t="s">
        <v>215</v>
      </c>
      <c r="IC154" s="1" t="s">
        <v>347</v>
      </c>
      <c r="ID154" s="1">
        <v>0.3</v>
      </c>
      <c r="IE154" s="3" t="s">
        <v>217</v>
      </c>
    </row>
    <row r="155" spans="1:239" ht="315">
      <c r="A155" s="66">
        <v>16.02</v>
      </c>
      <c r="B155" s="67" t="s">
        <v>279</v>
      </c>
      <c r="C155" s="39" t="s">
        <v>348</v>
      </c>
      <c r="D155" s="68">
        <v>6</v>
      </c>
      <c r="E155" s="69" t="s">
        <v>218</v>
      </c>
      <c r="F155" s="70">
        <v>51.61</v>
      </c>
      <c r="G155" s="40"/>
      <c r="H155" s="24"/>
      <c r="I155" s="47" t="s">
        <v>38</v>
      </c>
      <c r="J155" s="48">
        <f t="shared" si="7"/>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8"/>
        <v>310</v>
      </c>
      <c r="BB155" s="60">
        <f t="shared" si="9"/>
        <v>310</v>
      </c>
      <c r="BC155" s="56" t="str">
        <f t="shared" si="10"/>
        <v>INR  Three Hundred &amp; Ten  Only</v>
      </c>
      <c r="IA155" s="1">
        <v>16.02</v>
      </c>
      <c r="IB155" s="73" t="s">
        <v>279</v>
      </c>
      <c r="IC155" s="1" t="s">
        <v>348</v>
      </c>
      <c r="ID155" s="1">
        <v>6</v>
      </c>
      <c r="IE155" s="3" t="s">
        <v>218</v>
      </c>
    </row>
    <row r="156" spans="1:239" ht="165">
      <c r="A156" s="70">
        <v>16.03</v>
      </c>
      <c r="B156" s="67" t="s">
        <v>280</v>
      </c>
      <c r="C156" s="39" t="s">
        <v>349</v>
      </c>
      <c r="D156" s="68">
        <v>1</v>
      </c>
      <c r="E156" s="69" t="s">
        <v>218</v>
      </c>
      <c r="F156" s="70">
        <v>29.32</v>
      </c>
      <c r="G156" s="40"/>
      <c r="H156" s="24"/>
      <c r="I156" s="47" t="s">
        <v>38</v>
      </c>
      <c r="J156" s="48">
        <f t="shared" si="7"/>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8"/>
        <v>29</v>
      </c>
      <c r="BB156" s="60">
        <f t="shared" si="9"/>
        <v>29</v>
      </c>
      <c r="BC156" s="56" t="str">
        <f t="shared" si="10"/>
        <v>INR  Twenty Nine Only</v>
      </c>
      <c r="IA156" s="1">
        <v>16.03</v>
      </c>
      <c r="IB156" s="73" t="s">
        <v>280</v>
      </c>
      <c r="IC156" s="1" t="s">
        <v>349</v>
      </c>
      <c r="ID156" s="1">
        <v>1</v>
      </c>
      <c r="IE156" s="3" t="s">
        <v>218</v>
      </c>
    </row>
    <row r="157" spans="1:239" ht="210">
      <c r="A157" s="66">
        <v>16.04</v>
      </c>
      <c r="B157" s="67" t="s">
        <v>281</v>
      </c>
      <c r="C157" s="39" t="s">
        <v>350</v>
      </c>
      <c r="D157" s="68">
        <v>1</v>
      </c>
      <c r="E157" s="69" t="s">
        <v>218</v>
      </c>
      <c r="F157" s="70">
        <v>293.29</v>
      </c>
      <c r="G157" s="40"/>
      <c r="H157" s="24"/>
      <c r="I157" s="47" t="s">
        <v>38</v>
      </c>
      <c r="J157" s="48">
        <f t="shared" si="7"/>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 t="shared" si="8"/>
        <v>293</v>
      </c>
      <c r="BB157" s="60">
        <f t="shared" si="9"/>
        <v>293</v>
      </c>
      <c r="BC157" s="56" t="str">
        <f t="shared" si="10"/>
        <v>INR  Two Hundred &amp; Ninety Three  Only</v>
      </c>
      <c r="IA157" s="1">
        <v>16.04</v>
      </c>
      <c r="IB157" s="73" t="s">
        <v>281</v>
      </c>
      <c r="IC157" s="1" t="s">
        <v>350</v>
      </c>
      <c r="ID157" s="1">
        <v>1</v>
      </c>
      <c r="IE157" s="3" t="s">
        <v>218</v>
      </c>
    </row>
    <row r="158" spans="1:239" ht="39.75" customHeight="1">
      <c r="A158" s="66">
        <v>16.05</v>
      </c>
      <c r="B158" s="67" t="s">
        <v>282</v>
      </c>
      <c r="C158" s="39" t="s">
        <v>351</v>
      </c>
      <c r="D158" s="68">
        <v>2</v>
      </c>
      <c r="E158" s="69" t="s">
        <v>285</v>
      </c>
      <c r="F158" s="70">
        <v>181.85</v>
      </c>
      <c r="G158" s="40"/>
      <c r="H158" s="24"/>
      <c r="I158" s="47" t="s">
        <v>38</v>
      </c>
      <c r="J158" s="48">
        <f t="shared" si="7"/>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8"/>
        <v>364</v>
      </c>
      <c r="BB158" s="60">
        <f t="shared" si="9"/>
        <v>364</v>
      </c>
      <c r="BC158" s="56" t="str">
        <f t="shared" si="10"/>
        <v>INR  Three Hundred &amp; Sixty Four  Only</v>
      </c>
      <c r="IA158" s="1">
        <v>16.05</v>
      </c>
      <c r="IB158" s="73" t="s">
        <v>282</v>
      </c>
      <c r="IC158" s="1" t="s">
        <v>351</v>
      </c>
      <c r="ID158" s="1">
        <v>2</v>
      </c>
      <c r="IE158" s="3" t="s">
        <v>285</v>
      </c>
    </row>
    <row r="159" spans="1:239" ht="409.5">
      <c r="A159" s="66">
        <v>16.06</v>
      </c>
      <c r="B159" s="67" t="s">
        <v>216</v>
      </c>
      <c r="C159" s="39" t="s">
        <v>352</v>
      </c>
      <c r="D159" s="68">
        <v>1</v>
      </c>
      <c r="E159" s="69" t="s">
        <v>218</v>
      </c>
      <c r="F159" s="70">
        <v>815.75</v>
      </c>
      <c r="G159" s="40"/>
      <c r="H159" s="24"/>
      <c r="I159" s="47" t="s">
        <v>38</v>
      </c>
      <c r="J159" s="48">
        <f t="shared" si="7"/>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 t="shared" si="8"/>
        <v>816</v>
      </c>
      <c r="BB159" s="60">
        <f t="shared" si="9"/>
        <v>816</v>
      </c>
      <c r="BC159" s="56" t="str">
        <f t="shared" si="10"/>
        <v>INR  Eight Hundred &amp; Sixteen  Only</v>
      </c>
      <c r="IA159" s="1">
        <v>16.06</v>
      </c>
      <c r="IB159" s="73" t="s">
        <v>216</v>
      </c>
      <c r="IC159" s="1" t="s">
        <v>352</v>
      </c>
      <c r="ID159" s="1">
        <v>1</v>
      </c>
      <c r="IE159" s="3" t="s">
        <v>218</v>
      </c>
    </row>
    <row r="160" spans="1:239" ht="409.5">
      <c r="A160" s="66">
        <v>16.07</v>
      </c>
      <c r="B160" s="67" t="s">
        <v>283</v>
      </c>
      <c r="C160" s="39" t="s">
        <v>353</v>
      </c>
      <c r="D160" s="68">
        <v>1</v>
      </c>
      <c r="E160" s="69" t="s">
        <v>286</v>
      </c>
      <c r="F160" s="70">
        <v>99931.6</v>
      </c>
      <c r="G160" s="40"/>
      <c r="H160" s="24"/>
      <c r="I160" s="47" t="s">
        <v>38</v>
      </c>
      <c r="J160" s="48">
        <f t="shared" si="7"/>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 t="shared" si="8"/>
        <v>99932</v>
      </c>
      <c r="BB160" s="60">
        <f t="shared" si="9"/>
        <v>99932</v>
      </c>
      <c r="BC160" s="56" t="str">
        <f t="shared" si="10"/>
        <v>INR  Ninety Nine Thousand Nine Hundred &amp; Thirty Two  Only</v>
      </c>
      <c r="IA160" s="1">
        <v>16.07</v>
      </c>
      <c r="IB160" s="73" t="s">
        <v>283</v>
      </c>
      <c r="IC160" s="1" t="s">
        <v>353</v>
      </c>
      <c r="ID160" s="1">
        <v>1</v>
      </c>
      <c r="IE160" s="3" t="s">
        <v>286</v>
      </c>
    </row>
    <row r="161" spans="1:239" ht="128.25">
      <c r="A161" s="66">
        <v>16.08</v>
      </c>
      <c r="B161" s="67" t="s">
        <v>284</v>
      </c>
      <c r="C161" s="39" t="s">
        <v>354</v>
      </c>
      <c r="D161" s="68">
        <v>31</v>
      </c>
      <c r="E161" s="69" t="s">
        <v>218</v>
      </c>
      <c r="F161" s="70">
        <v>325.21</v>
      </c>
      <c r="G161" s="40"/>
      <c r="H161" s="24"/>
      <c r="I161" s="47" t="s">
        <v>38</v>
      </c>
      <c r="J161" s="48">
        <f t="shared" si="7"/>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8"/>
        <v>10082</v>
      </c>
      <c r="BB161" s="60">
        <f t="shared" si="9"/>
        <v>10082</v>
      </c>
      <c r="BC161" s="56" t="str">
        <f t="shared" si="10"/>
        <v>INR  Ten Thousand  &amp;Eighty Two  Only</v>
      </c>
      <c r="IA161" s="1">
        <v>16.08</v>
      </c>
      <c r="IB161" s="1" t="s">
        <v>284</v>
      </c>
      <c r="IC161" s="1" t="s">
        <v>354</v>
      </c>
      <c r="ID161" s="1">
        <v>31</v>
      </c>
      <c r="IE161" s="3" t="s">
        <v>218</v>
      </c>
    </row>
    <row r="162" spans="1:55" ht="28.5">
      <c r="A162" s="25" t="s">
        <v>46</v>
      </c>
      <c r="B162" s="26"/>
      <c r="C162" s="27"/>
      <c r="D162" s="43"/>
      <c r="E162" s="43"/>
      <c r="F162" s="43"/>
      <c r="G162" s="43"/>
      <c r="H162" s="61"/>
      <c r="I162" s="61"/>
      <c r="J162" s="61"/>
      <c r="K162" s="61"/>
      <c r="L162" s="6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63">
        <f>SUM(BA13:BA161)</f>
        <v>506044</v>
      </c>
      <c r="BB162" s="64">
        <f>SUM(BB13:BB161)</f>
        <v>506044</v>
      </c>
      <c r="BC162" s="56" t="str">
        <f t="shared" si="10"/>
        <v>  Five Lakh Six Thousand  &amp;Forty Four  Only</v>
      </c>
    </row>
    <row r="163" spans="1:55" ht="31.5" customHeight="1">
      <c r="A163" s="26" t="s">
        <v>47</v>
      </c>
      <c r="B163" s="28"/>
      <c r="C163" s="29"/>
      <c r="D163" s="30"/>
      <c r="E163" s="44" t="s">
        <v>54</v>
      </c>
      <c r="F163" s="45"/>
      <c r="G163" s="31"/>
      <c r="H163" s="32"/>
      <c r="I163" s="32"/>
      <c r="J163" s="32"/>
      <c r="K163" s="33"/>
      <c r="L163" s="34"/>
      <c r="M163" s="35"/>
      <c r="N163" s="36"/>
      <c r="O163" s="22"/>
      <c r="P163" s="22"/>
      <c r="Q163" s="22"/>
      <c r="R163" s="22"/>
      <c r="S163" s="22"/>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7">
        <f>IF(ISBLANK(F163),0,IF(E163="Excess (+)",ROUND(BA162+(BA162*F163),2),IF(E163="Less (-)",ROUND(BA162+(BA162*F163*(-1)),2),IF(E163="At Par",BA162,0))))</f>
        <v>0</v>
      </c>
      <c r="BB163" s="38">
        <f>ROUND(BA163,0)</f>
        <v>0</v>
      </c>
      <c r="BC163" s="21" t="str">
        <f>SpellNumber($E$2,BB163)</f>
        <v>INR Zero Only</v>
      </c>
    </row>
    <row r="164" spans="1:55" ht="18">
      <c r="A164" s="25" t="s">
        <v>48</v>
      </c>
      <c r="B164" s="25"/>
      <c r="C164" s="78" t="str">
        <f>SpellNumber($E$2,BB163)</f>
        <v>INR Zero Only</v>
      </c>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row>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7" ht="15"/>
    <row r="428" ht="15"/>
    <row r="429" ht="15"/>
    <row r="430" ht="15"/>
    <row r="431" ht="15"/>
    <row r="432" ht="15"/>
    <row r="433" ht="15"/>
    <row r="434" ht="15"/>
    <row r="435" ht="15"/>
    <row r="437" ht="15"/>
    <row r="438" ht="15"/>
    <row r="439" ht="15"/>
    <row r="440" ht="15"/>
    <row r="441" ht="15"/>
    <row r="442" ht="15"/>
    <row r="443" ht="15"/>
    <row r="444" ht="15"/>
    <row r="445" ht="15"/>
    <row r="446"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50" ht="15"/>
    <row r="551" ht="15"/>
    <row r="552" ht="15"/>
    <row r="553" ht="15"/>
    <row r="554" ht="15"/>
    <row r="556"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90" ht="15"/>
    <row r="991" ht="15"/>
    <row r="992" ht="15"/>
    <row r="993" ht="15"/>
    <row r="994" ht="15"/>
    <row r="995" ht="15"/>
    <row r="996" ht="15"/>
    <row r="997" ht="15"/>
    <row r="998" ht="15"/>
    <row r="999" ht="15"/>
    <row r="1000" ht="15"/>
    <row r="1001" ht="15"/>
    <row r="1002" ht="15"/>
    <row r="1003" ht="15"/>
    <row r="1004" ht="15"/>
    <row r="1005" ht="15"/>
    <row r="1006" ht="15"/>
    <row r="1007" ht="15"/>
  </sheetData>
  <sheetProtection password="9E83" sheet="1"/>
  <autoFilter ref="A11:BC164"/>
  <mergeCells count="82">
    <mergeCell ref="A9:BC9"/>
    <mergeCell ref="C164:BC164"/>
    <mergeCell ref="A1:L1"/>
    <mergeCell ref="A4:BC4"/>
    <mergeCell ref="A5:BC5"/>
    <mergeCell ref="A6:BC6"/>
    <mergeCell ref="A7:BC7"/>
    <mergeCell ref="B8:BC8"/>
    <mergeCell ref="D13:BC13"/>
    <mergeCell ref="D14:BC14"/>
    <mergeCell ref="D16:BC16"/>
    <mergeCell ref="D17:BC17"/>
    <mergeCell ref="D19:BC19"/>
    <mergeCell ref="D21:BC21"/>
    <mergeCell ref="D23:BC23"/>
    <mergeCell ref="D25:BC25"/>
    <mergeCell ref="D26:BC26"/>
    <mergeCell ref="D28:BC28"/>
    <mergeCell ref="D29:BC29"/>
    <mergeCell ref="D30:BC30"/>
    <mergeCell ref="D33:BC33"/>
    <mergeCell ref="D34:BC34"/>
    <mergeCell ref="D35:BC35"/>
    <mergeCell ref="D37:BC37"/>
    <mergeCell ref="D39:BC39"/>
    <mergeCell ref="D42:BC42"/>
    <mergeCell ref="D45:BC45"/>
    <mergeCell ref="D47:BC47"/>
    <mergeCell ref="D49:BC49"/>
    <mergeCell ref="D50:BC50"/>
    <mergeCell ref="D52:BC52"/>
    <mergeCell ref="D54:BC54"/>
    <mergeCell ref="D55:BC55"/>
    <mergeCell ref="D57:BC57"/>
    <mergeCell ref="D59:BC59"/>
    <mergeCell ref="D61:BC61"/>
    <mergeCell ref="D62:BC62"/>
    <mergeCell ref="D64:BC64"/>
    <mergeCell ref="D66:BC66"/>
    <mergeCell ref="D68:BC68"/>
    <mergeCell ref="D70:BC70"/>
    <mergeCell ref="D73:BC73"/>
    <mergeCell ref="D76:BC76"/>
    <mergeCell ref="D79:BC79"/>
    <mergeCell ref="D81:BC81"/>
    <mergeCell ref="D82:BC82"/>
    <mergeCell ref="D84:BC84"/>
    <mergeCell ref="D85:BC85"/>
    <mergeCell ref="D90:BC90"/>
    <mergeCell ref="D92:BC92"/>
    <mergeCell ref="D94:BC94"/>
    <mergeCell ref="D97:BC97"/>
    <mergeCell ref="D98:BC98"/>
    <mergeCell ref="D101:BC101"/>
    <mergeCell ref="D102:BC102"/>
    <mergeCell ref="D104:BC104"/>
    <mergeCell ref="D106:BC106"/>
    <mergeCell ref="D107:BC107"/>
    <mergeCell ref="D109:BC109"/>
    <mergeCell ref="D110:BC110"/>
    <mergeCell ref="D112:BC112"/>
    <mergeCell ref="D115:BC115"/>
    <mergeCell ref="D116:BC116"/>
    <mergeCell ref="D118:BC118"/>
    <mergeCell ref="D120:BC120"/>
    <mergeCell ref="D121:BC121"/>
    <mergeCell ref="D123:BC123"/>
    <mergeCell ref="D124:BC124"/>
    <mergeCell ref="D126:BC126"/>
    <mergeCell ref="D128:BC128"/>
    <mergeCell ref="D131:BC131"/>
    <mergeCell ref="D134:BC134"/>
    <mergeCell ref="D135:BC135"/>
    <mergeCell ref="D136:BC136"/>
    <mergeCell ref="D138:BC138"/>
    <mergeCell ref="D140:BC140"/>
    <mergeCell ref="D142:BC142"/>
    <mergeCell ref="D144:BC144"/>
    <mergeCell ref="D145:BC145"/>
    <mergeCell ref="D148:BC148"/>
    <mergeCell ref="D150:BC150"/>
    <mergeCell ref="D153:BC153"/>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3">
      <formula1>IF(E163="Select",-1,IF(E163="At Par",0,0))</formula1>
      <formula2>IF(E163="Select",-1,IF(E163="At Par",0,0.99))</formula2>
    </dataValidation>
    <dataValidation type="list" allowBlank="1" showErrorMessage="1" sqref="E1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3">
      <formula1>0</formula1>
      <formula2>99.9</formula2>
    </dataValidation>
    <dataValidation type="list" allowBlank="1" showErrorMessage="1" sqref="D13:D14 K15 D16:D17 K18 D19 K20 D21 K22 D23 K24 D25:D26 K27 D28:D30 K31:K32 D33:D35 K36 D37 K38 D39 K40:K41 D42 K43:K44 D45 K46 D47 K48 D49:D50 K51 D52 K53 D54:D55 K56 D57 K58 D59 K60 D61:D62 K63 D64 K65 D66 K67 D68 K69 D70 K71:K72 D73 K74:K75 D76 K77:K78 D79 K80 D81:D82 K83 D84:D85 K86:K89 D90 K91 D92 K93 D94 K95:K96 D97:D98 K99:K100 D101:D102 K103 D104 K105 D106:D107 K108 D109:D110 K111 D112 K113:K114 D115:D116 K117 D118 K119 D120:D121 K122 D123:D124 K125 D126 K127 D128 K129:K130 D131 K132:K133 D134:D136 K137 D138 K139 D140 K141 D142 K143 D144:D145 K146:K147 D148 K149">
      <formula1>"Partial Conversion,Full Conversion"</formula1>
      <formula2>0</formula2>
    </dataValidation>
    <dataValidation type="list" allowBlank="1" showErrorMessage="1" sqref="D150 K151:K152 K154:K161 D15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7:H27 G31:H32 G36:H36 G38:H38 G40:H41 G43:H44 G46:H46 G48:H48 G51:H51 G53:H53 G56:H56 G58:H58 G60:H60 G63:H63 G65:H65 G67:H67 G69:H69 G71:H72 G74:H75 G77:H78 G80:H80 G83:H83 G86:H89 G91:H91 G93:H93 G95:H96 G99:H100 G103:H103 G105:H105 G108:H108 G111:H111 G113:H114 G117:H117 G119:H119 G122:H122 G125:H125 G127:H127 G129:H130 G132:H133 G137:H137 G139:H139 G141:H141 G143:H143 G146:H147 G149:H149 G151:H152 G154:H161">
      <formula1>0</formula1>
      <formula2>999999999999999</formula2>
    </dataValidation>
    <dataValidation allowBlank="1" showInputMessage="1" showErrorMessage="1" promptTitle="Addition / Deduction" prompt="Please Choose the correct One" sqref="J15 J18 J20 J22 J24 J27 J31:J32 J36 J38 J40:J41 J43:J44 J46 J48 J51 J53 J56 J58 J60 J63 J65 J67 J69 J71:J72 J74:J75 J77:J78 J80 J83 J86:J89 J91 J93 J95:J96 J99:J100 J103 J105 J108 J111 J113:J114 J117 J119 J122 J125 J127 J129:J130 J132:J133 J137 J139 J141 J143 J146:J147 J149 J151:J152 J154:J161">
      <formula1>0</formula1>
      <formula2>0</formula2>
    </dataValidation>
    <dataValidation type="list" showErrorMessage="1" sqref="I15 I18 I20 I22 I24 I27 I31:I32 I36 I38 I40:I41 I43:I44 I46 I48 I51 I53 I56 I58 I60 I63 I65 I67 I69 I71:I72 I74:I75 I77:I78 I80 I83 I86:I89 I91 I93 I95:I96 I99:I100 I103 I105 I108 I111 I113:I114 I117 I119 I122 I125 I127 I129:I130 I132:I133 I137 I139 I141 I143 I146:I147 I149 I151:I152 I154:I16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7:O27 N31:O32 N36:O36 N38:O38 N40:O41 N43:O44 N46:O46 N48:O48 N51:O51 N53:O53 N56:O56 N58:O58 N60:O60 N63:O63 N65:O65 N67:O67 N69:O69 N71:O72 N74:O75 N77:O78 N80:O80 N83:O83 N86:O89 N91:O91 N93:O93 N95:O96 N99:O100 N103:O103 N105:O105 N108:O108 N111:O111 N113:O114 N117:O117 N119:O119 N122:O122 N125:O125 N127:O127 N129:O130 N132:O133 N137:O137 N139:O139 N141:O141 N143:O143 N146:O147 N149:O149 N151:O152 N154:O1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7 R31:R32 R36 R38 R40:R41 R43:R44 R46 R48 R51 R53 R56 R58 R60 R63 R65 R67 R69 R71:R72 R74:R75 R77:R78 R80 R83 R86:R89 R91 R93 R95:R96 R99:R100 R103 R105 R108 R111 R113:R114 R117 R119 R122 R125 R127 R129:R130 R132:R133 R137 R139 R141 R143 R146:R147 R149 R151:R152 R154:R16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7 Q31:Q32 Q36 Q38 Q40:Q41 Q43:Q44 Q46 Q48 Q51 Q53 Q56 Q58 Q60 Q63 Q65 Q67 Q69 Q71:Q72 Q74:Q75 Q77:Q78 Q80 Q83 Q86:Q89 Q91 Q93 Q95:Q96 Q99:Q100 Q103 Q105 Q108 Q111 Q113:Q114 Q117 Q119 Q122 Q125 Q127 Q129:Q130 Q132:Q133 Q137 Q139 Q141 Q143 Q146:Q147 Q149 Q151:Q152 Q154:Q16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7 M31:M32 M36 M38 M40:M41 M43:M44 M46 M48 M51 M53 M56 M58 M60 M63 M65 M67 M69 M71:M72 M74:M75 M77:M78 M80 M83 M86:M89 M91 M93 M95:M96 M99:M100 M103 M105 M108 M111 M113:M114 M117 M119 M122 M125 M127 M129:M130 M132:M133 M137 M139 M141 M143 M146:M147 M149 M151:M152 M154:M16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7 D31:D32 D36 D38 D40:D41 D43:D44 D46 D48 D51 D53 D56 D58 D60 D63 D65 D67 D69 D71:D72 D74:D75 D77:D78 D80 D83 D86:D89 D91 D93 D95:D96 D99:D100 D103 D105 D108 D111 D113:D114 D117 D119 D122 D125 D127 D129:D130 D132:D133 D137 D139 D141 D143 D146:D147 D149 D151:D152 D154:D16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7 F31:F32 F36 F38 F40:F41 F43:F44 F46 F48 F51 F53 F56 F58 F60 F63 F65 F67 F69 F71:F72 F74:F75 F77:F78 F80 F83 F86:F89 F91 F93 F95:F96 F99:F100 F103 F105 F108 F111 F113:F114 F117 F119 F122 F125 F127 F129:F130 F132:F133 F137 F139 F141 F143 F146:F147 F149 F151:F152 F154:F16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1 L160">
      <formula1>"INR"</formula1>
    </dataValidation>
    <dataValidation allowBlank="1" showInputMessage="1" showErrorMessage="1" promptTitle="Itemcode/Make" prompt="Please enter text" sqref="C13:C161">
      <formula1>0</formula1>
      <formula2>0</formula2>
    </dataValidation>
    <dataValidation type="decimal" allowBlank="1" showInputMessage="1" showErrorMessage="1" errorTitle="Invalid Entry" error="Only Numeric Values are allowed. " sqref="A13:A16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2022-06-08T11:18:55Z</cp:lastPrinted>
  <dcterms:created xsi:type="dcterms:W3CDTF">2009-01-30T06:42:42Z</dcterms:created>
  <dcterms:modified xsi:type="dcterms:W3CDTF">2022-06-08T11:19:49Z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