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<sst xmlns="http://schemas.openxmlformats.org/spreadsheetml/2006/main" count="587" uniqueCount="204">
  <si>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</si>
  <si>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</si>
  <si>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</si>
  <si>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</si>
  <si>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</si>
  <si>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</si>
  <si>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</si>
  <si>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</si>
  <si>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</si>
  <si>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</si>
  <si>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</si>
  <si>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</si>
  <si>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</si>
  <si>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</si>
  <si>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</si>
  <si>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</si>
  <si>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</si>
  <si>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</si>
  <si>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</si>
  <si>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</si>
  <si>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</si>
  <si>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</si>
  <si>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</si>
  <si>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</si>
  <si>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</si>
  <si>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</si>
  <si>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</si>
  <si>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</si>
  <si>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</si>
  <si>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</si>
  <si>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</si>
  <si>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</si>
  <si>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</si>
  <si>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</si>
  <si>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</si>
  <si>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</si>
  <si>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</si>
  <si>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</si>
  <si>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</si>
  <si>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</si>
  <si>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</si>
  <si>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</si>
  <si>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</si>
  <si>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</si>
  <si>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</si>
  <si>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</si>
  <si>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</si>
  <si>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</si>
  <si>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</si>
  <si>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</si>
  <si>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</si>
  <si>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</si>
  <si>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</si>
  <si>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</si>
  <si>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</si>
  <si>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</si>
  <si>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</si>
  <si>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</si>
  <si>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</si>
  <si>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</si>
  <si>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</si>
  <si>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</si>
  <si>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</si>
  <si>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</si>
  <si>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</si>
  <si>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</si>
  <si>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</si>
  <si>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</si>
  <si>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</si>
  <si>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</si>
  <si>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</si>
  <si>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</si>
  <si>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WOOD AND PVC WORK</t>
  </si>
  <si>
    <t>125 mm</t>
  </si>
  <si>
    <t>Painting with synthetic enamel paint of approved brand and manufacture to give an even shade :</t>
  </si>
  <si>
    <t>Two or more coats on new work</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</si>
  <si>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</si>
  <si>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</si>
  <si>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</si>
  <si>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</si>
  <si>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</si>
  <si>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</si>
  <si>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</si>
  <si>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</si>
  <si>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DISMANTLING AND DEMOLISHING</t>
  </si>
  <si>
    <t>Dismantling doors, windows and clerestory windows (steel or wood) shutter including chowkhats, architrave, holdfasts etc. complete and stacking within 50 metres lead :</t>
  </si>
  <si>
    <t>Of area beyond 3 sq. metres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</si>
  <si>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</si>
  <si>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</si>
  <si>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</si>
  <si>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</si>
  <si>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</si>
  <si>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</si>
  <si>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</si>
  <si>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</si>
  <si>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</si>
  <si>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</si>
  <si>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</si>
  <si>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</si>
  <si>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</si>
  <si>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</si>
  <si>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</si>
  <si>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</si>
  <si>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</si>
  <si>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</si>
  <si>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</si>
  <si>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</si>
  <si>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</si>
  <si>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</si>
  <si>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</si>
  <si>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</si>
  <si>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</si>
  <si>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</si>
  <si>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</si>
  <si>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</si>
  <si>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</si>
  <si>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</si>
  <si>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</si>
  <si>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</si>
  <si>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</si>
  <si>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</si>
  <si>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</si>
  <si>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</si>
  <si>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</si>
  <si>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</si>
  <si>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</si>
  <si>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</si>
  <si>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</si>
  <si>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</si>
  <si>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</si>
  <si>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</si>
  <si>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</si>
  <si>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</si>
  <si>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</si>
  <si>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</si>
  <si>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</si>
  <si>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</si>
  <si>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</si>
  <si>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</si>
  <si>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</si>
  <si>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</si>
  <si>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</si>
  <si>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</si>
  <si>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</si>
  <si>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</si>
  <si>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</si>
  <si>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</si>
  <si>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</si>
  <si>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</si>
  <si>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</si>
  <si>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</si>
  <si>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CONCRETE WORK</t>
  </si>
  <si>
    <t>Providing and laying in position cement concrete of specified grade excluding the cost of centering and shuttering - All work up to plinth level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</si>
  <si>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</si>
  <si>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</si>
  <si>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</si>
  <si>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STEEL WORK</t>
  </si>
  <si>
    <t>FLOORING</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</si>
  <si>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</si>
  <si>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</si>
  <si>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</si>
  <si>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1:5:10 (1 cement : 5 coarse sand (zone-III) derived from natural sources: 10 graded stone aggregate 40 mm nominal size derived from natural sources).</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</si>
  <si>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</si>
  <si>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</si>
  <si>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</si>
  <si>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</si>
  <si>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</si>
  <si>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</si>
  <si>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</si>
  <si>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</si>
  <si>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</si>
  <si>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200x10 mm</t>
  </si>
  <si>
    <t>150x10 mm</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</si>
  <si>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</si>
  <si>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</si>
  <si>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</si>
  <si>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</si>
  <si>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</si>
  <si>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</si>
  <si>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</si>
  <si>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</si>
  <si>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</si>
  <si>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Extra for providing and fixing wind ties of 40x 6 mm flat iron section.</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</si>
  <si>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</si>
  <si>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</si>
  <si>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15 mm cement plaster on the rough side of single or half brick wall of mix :</t>
  </si>
  <si>
    <t>1:6 (1 cement: 6 fine sand)</t>
  </si>
  <si>
    <t>Finishing walls with Acrylic Smooth exterior paint of required shade :</t>
  </si>
  <si>
    <t>New work (Two or more coat applied @ 1.67 ltr/10 sqm over and including priming coat of exterior primer applied @ 2.20 kg/10 sqm)</t>
  </si>
  <si>
    <t>Demolishing brick work manually/ by mechanical means including stacking of serviceable material and disposal of unserviceable material within 50 metres lead as per direction of Engineer-in-charge.</t>
  </si>
  <si>
    <t>In cement mortar</t>
  </si>
  <si>
    <t>ROAD WORK</t>
  </si>
  <si>
    <t>Cement concrete 1:2:4 (1 cement : 2 coarse sand : 4 graded stone aggregate 40 mm nominal size) in pavements, laid to required slope and camber in panels as required including consolidation finishing and tamping complete.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</si>
  <si>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</si>
  <si>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</si>
  <si>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</si>
  <si>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</si>
  <si>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</si>
  <si>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</si>
  <si>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</si>
  <si>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</si>
  <si>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</si>
  <si>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Name of Work: Construction of Temporary shed behind Lab no 106A &amp; 106B with Emergency exit at Old Core Lab.</t>
  </si>
  <si>
    <t>Contract No:   04/C/D2/2022-23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</si>
</sst>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8"/>
  <sheetViews>
    <sheetView showGridLines="0" zoomScale="85" zoomScaleNormal="85" zoomScalePageLayoutView="0" workbookViewId="0" topLeftCell="A80">
      <selection activeCell="BG93" sqref="BG9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202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203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158</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158</v>
      </c>
      <c r="IC13" s="22" t="s">
        <v>55</v>
      </c>
      <c r="IE13" s="23"/>
      <c r="IF13" s="23" t="s">
        <v>34</v>
      </c>
      <c r="IG13" s="23" t="s">
        <v>35</v>
      </c>
      <c r="IH13" s="23">
        <v>10</v>
      </c>
      <c r="II13" s="23" t="s">
        <v>36</v>
      </c>
    </row>
    <row r="14" spans="1:243" s="22" customFormat="1" ht="156.75">
      <c r="A14" s="59">
        <v>1.01</v>
      </c>
      <c r="B14" s="64" t="s">
        <v>159</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159</v>
      </c>
      <c r="IC14" s="22" t="s">
        <v>56</v>
      </c>
      <c r="IE14" s="23"/>
      <c r="IF14" s="23" t="s">
        <v>40</v>
      </c>
      <c r="IG14" s="23" t="s">
        <v>35</v>
      </c>
      <c r="IH14" s="23">
        <v>123.223</v>
      </c>
      <c r="II14" s="23" t="s">
        <v>37</v>
      </c>
    </row>
    <row r="15" spans="1:243" s="22" customFormat="1" ht="28.5">
      <c r="A15" s="59">
        <v>1.02</v>
      </c>
      <c r="B15" s="60" t="s">
        <v>160</v>
      </c>
      <c r="C15" s="39" t="s">
        <v>57</v>
      </c>
      <c r="D15" s="61">
        <v>11</v>
      </c>
      <c r="E15" s="62" t="s">
        <v>64</v>
      </c>
      <c r="F15" s="63">
        <v>221.21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2433</v>
      </c>
      <c r="BB15" s="54">
        <f aca="true" t="shared" si="2" ref="BB14:BB45">BA15+SUM(N15:AZ15)</f>
        <v>2433</v>
      </c>
      <c r="BC15" s="50" t="str">
        <f aca="true" t="shared" si="3" ref="BC14:BC45">SpellNumber(L15,BB15)</f>
        <v>INR  Two Thousand Four Hundred &amp; Thirty Three  Only</v>
      </c>
      <c r="IA15" s="22">
        <v>1.02</v>
      </c>
      <c r="IB15" s="22" t="s">
        <v>160</v>
      </c>
      <c r="IC15" s="22" t="s">
        <v>57</v>
      </c>
      <c r="ID15" s="22">
        <v>11</v>
      </c>
      <c r="IE15" s="23" t="s">
        <v>64</v>
      </c>
      <c r="IF15" s="23" t="s">
        <v>41</v>
      </c>
      <c r="IG15" s="23" t="s">
        <v>42</v>
      </c>
      <c r="IH15" s="23">
        <v>213</v>
      </c>
      <c r="II15" s="23" t="s">
        <v>37</v>
      </c>
    </row>
    <row r="16" spans="1:243" s="22" customFormat="1" ht="15.75">
      <c r="A16" s="59">
        <v>2</v>
      </c>
      <c r="B16" s="60" t="s">
        <v>151</v>
      </c>
      <c r="C16" s="39" t="s">
        <v>87</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151</v>
      </c>
      <c r="IC16" s="22" t="s">
        <v>87</v>
      </c>
      <c r="IE16" s="23"/>
      <c r="IF16" s="23"/>
      <c r="IG16" s="23"/>
      <c r="IH16" s="23"/>
      <c r="II16" s="23"/>
    </row>
    <row r="17" spans="1:243" s="22" customFormat="1" ht="71.25">
      <c r="A17" s="59">
        <v>2.01</v>
      </c>
      <c r="B17" s="60" t="s">
        <v>152</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152</v>
      </c>
      <c r="IC17" s="22" t="s">
        <v>58</v>
      </c>
      <c r="IE17" s="23"/>
      <c r="IF17" s="23"/>
      <c r="IG17" s="23"/>
      <c r="IH17" s="23"/>
      <c r="II17" s="23"/>
    </row>
    <row r="18" spans="1:243" s="22" customFormat="1" ht="71.25">
      <c r="A18" s="59">
        <v>2.02</v>
      </c>
      <c r="B18" s="60" t="s">
        <v>161</v>
      </c>
      <c r="C18" s="39" t="s">
        <v>88</v>
      </c>
      <c r="D18" s="61">
        <v>4.5</v>
      </c>
      <c r="E18" s="62" t="s">
        <v>64</v>
      </c>
      <c r="F18" s="63">
        <v>4840.24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21781</v>
      </c>
      <c r="BB18" s="54">
        <f t="shared" si="2"/>
        <v>21781</v>
      </c>
      <c r="BC18" s="50" t="str">
        <f t="shared" si="3"/>
        <v>INR  Twenty One Thousand Seven Hundred &amp; Eighty One  Only</v>
      </c>
      <c r="IA18" s="22">
        <v>2.02</v>
      </c>
      <c r="IB18" s="22" t="s">
        <v>161</v>
      </c>
      <c r="IC18" s="22" t="s">
        <v>88</v>
      </c>
      <c r="ID18" s="22">
        <v>4.5</v>
      </c>
      <c r="IE18" s="23" t="s">
        <v>64</v>
      </c>
      <c r="IF18" s="23"/>
      <c r="IG18" s="23"/>
      <c r="IH18" s="23"/>
      <c r="II18" s="23"/>
    </row>
    <row r="19" spans="1:243" s="22" customFormat="1" ht="128.25">
      <c r="A19" s="59">
        <v>2.03</v>
      </c>
      <c r="B19" s="60" t="s">
        <v>162</v>
      </c>
      <c r="C19" s="39" t="s">
        <v>89</v>
      </c>
      <c r="D19" s="61">
        <v>3.1</v>
      </c>
      <c r="E19" s="62" t="s">
        <v>52</v>
      </c>
      <c r="F19" s="63">
        <v>305.04</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946</v>
      </c>
      <c r="BB19" s="54">
        <f t="shared" si="2"/>
        <v>946</v>
      </c>
      <c r="BC19" s="50" t="str">
        <f t="shared" si="3"/>
        <v>INR  Nine Hundred &amp; Forty Six  Only</v>
      </c>
      <c r="IA19" s="22">
        <v>2.03</v>
      </c>
      <c r="IB19" s="22" t="s">
        <v>162</v>
      </c>
      <c r="IC19" s="22" t="s">
        <v>89</v>
      </c>
      <c r="ID19" s="22">
        <v>3.1</v>
      </c>
      <c r="IE19" s="23" t="s">
        <v>52</v>
      </c>
      <c r="IF19" s="23"/>
      <c r="IG19" s="23"/>
      <c r="IH19" s="23"/>
      <c r="II19" s="23"/>
    </row>
    <row r="20" spans="1:243" s="22" customFormat="1" ht="30.75" customHeight="1">
      <c r="A20" s="59">
        <v>2.04</v>
      </c>
      <c r="B20" s="60" t="s">
        <v>163</v>
      </c>
      <c r="C20" s="39" t="s">
        <v>59</v>
      </c>
      <c r="D20" s="61">
        <v>3.1</v>
      </c>
      <c r="E20" s="62" t="s">
        <v>52</v>
      </c>
      <c r="F20" s="63">
        <v>96.44</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299</v>
      </c>
      <c r="BB20" s="54">
        <f t="shared" si="2"/>
        <v>299</v>
      </c>
      <c r="BC20" s="50" t="str">
        <f t="shared" si="3"/>
        <v>INR  Two Hundred &amp; Ninety Nine  Only</v>
      </c>
      <c r="IA20" s="22">
        <v>2.04</v>
      </c>
      <c r="IB20" s="22" t="s">
        <v>163</v>
      </c>
      <c r="IC20" s="22" t="s">
        <v>59</v>
      </c>
      <c r="ID20" s="22">
        <v>3.1</v>
      </c>
      <c r="IE20" s="23" t="s">
        <v>52</v>
      </c>
      <c r="IF20" s="23" t="s">
        <v>34</v>
      </c>
      <c r="IG20" s="23" t="s">
        <v>43</v>
      </c>
      <c r="IH20" s="23">
        <v>10</v>
      </c>
      <c r="II20" s="23" t="s">
        <v>37</v>
      </c>
    </row>
    <row r="21" spans="1:243" s="22" customFormat="1" ht="242.25">
      <c r="A21" s="59">
        <v>2.05</v>
      </c>
      <c r="B21" s="60" t="s">
        <v>164</v>
      </c>
      <c r="C21" s="39" t="s">
        <v>90</v>
      </c>
      <c r="D21" s="61">
        <v>7.3</v>
      </c>
      <c r="E21" s="62" t="s">
        <v>52</v>
      </c>
      <c r="F21" s="63">
        <v>538.4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3930</v>
      </c>
      <c r="BB21" s="54">
        <f t="shared" si="2"/>
        <v>3930</v>
      </c>
      <c r="BC21" s="50" t="str">
        <f t="shared" si="3"/>
        <v>INR  Three Thousand Nine Hundred &amp; Thirty  Only</v>
      </c>
      <c r="IA21" s="22">
        <v>2.05</v>
      </c>
      <c r="IB21" s="22" t="s">
        <v>164</v>
      </c>
      <c r="IC21" s="22" t="s">
        <v>90</v>
      </c>
      <c r="ID21" s="22">
        <v>7.3</v>
      </c>
      <c r="IE21" s="23" t="s">
        <v>52</v>
      </c>
      <c r="IF21" s="23"/>
      <c r="IG21" s="23"/>
      <c r="IH21" s="23"/>
      <c r="II21" s="23"/>
    </row>
    <row r="22" spans="1:243" s="22" customFormat="1" ht="15.75">
      <c r="A22" s="59">
        <v>3</v>
      </c>
      <c r="B22" s="60" t="s">
        <v>68</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v>
      </c>
      <c r="IB22" s="22" t="s">
        <v>68</v>
      </c>
      <c r="IC22" s="22" t="s">
        <v>60</v>
      </c>
      <c r="IE22" s="23"/>
      <c r="IF22" s="23" t="s">
        <v>40</v>
      </c>
      <c r="IG22" s="23" t="s">
        <v>35</v>
      </c>
      <c r="IH22" s="23">
        <v>123.223</v>
      </c>
      <c r="II22" s="23" t="s">
        <v>37</v>
      </c>
    </row>
    <row r="23" spans="1:243" s="22" customFormat="1" ht="57">
      <c r="A23" s="59">
        <v>3.01</v>
      </c>
      <c r="B23" s="60" t="s">
        <v>165</v>
      </c>
      <c r="C23" s="39" t="s">
        <v>91</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3.01</v>
      </c>
      <c r="IB23" s="22" t="s">
        <v>165</v>
      </c>
      <c r="IC23" s="22" t="s">
        <v>91</v>
      </c>
      <c r="IE23" s="23"/>
      <c r="IF23" s="23" t="s">
        <v>44</v>
      </c>
      <c r="IG23" s="23" t="s">
        <v>45</v>
      </c>
      <c r="IH23" s="23">
        <v>10</v>
      </c>
      <c r="II23" s="23" t="s">
        <v>37</v>
      </c>
    </row>
    <row r="24" spans="1:243" s="22" customFormat="1" ht="28.5">
      <c r="A24" s="59">
        <v>3.02</v>
      </c>
      <c r="B24" s="60" t="s">
        <v>153</v>
      </c>
      <c r="C24" s="39" t="s">
        <v>92</v>
      </c>
      <c r="D24" s="61">
        <v>3.1</v>
      </c>
      <c r="E24" s="62" t="s">
        <v>64</v>
      </c>
      <c r="F24" s="63">
        <v>5398.9</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16737</v>
      </c>
      <c r="BB24" s="54">
        <f t="shared" si="2"/>
        <v>16737</v>
      </c>
      <c r="BC24" s="50" t="str">
        <f t="shared" si="3"/>
        <v>INR  Sixteen Thousand Seven Hundred &amp; Thirty Seven  Only</v>
      </c>
      <c r="IA24" s="22">
        <v>3.02</v>
      </c>
      <c r="IB24" s="22" t="s">
        <v>153</v>
      </c>
      <c r="IC24" s="22" t="s">
        <v>92</v>
      </c>
      <c r="ID24" s="22">
        <v>3.1</v>
      </c>
      <c r="IE24" s="23" t="s">
        <v>64</v>
      </c>
      <c r="IF24" s="23"/>
      <c r="IG24" s="23"/>
      <c r="IH24" s="23"/>
      <c r="II24" s="23"/>
    </row>
    <row r="25" spans="1:243" s="22" customFormat="1" ht="114">
      <c r="A25" s="59">
        <v>3.03</v>
      </c>
      <c r="B25" s="60" t="s">
        <v>166</v>
      </c>
      <c r="C25" s="39" t="s">
        <v>93</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3.03</v>
      </c>
      <c r="IB25" s="22" t="s">
        <v>166</v>
      </c>
      <c r="IC25" s="22" t="s">
        <v>93</v>
      </c>
      <c r="IE25" s="23"/>
      <c r="IF25" s="23" t="s">
        <v>41</v>
      </c>
      <c r="IG25" s="23" t="s">
        <v>42</v>
      </c>
      <c r="IH25" s="23">
        <v>213</v>
      </c>
      <c r="II25" s="23" t="s">
        <v>37</v>
      </c>
    </row>
    <row r="26" spans="1:243" s="22" customFormat="1" ht="28.5">
      <c r="A26" s="59">
        <v>3.04</v>
      </c>
      <c r="B26" s="60" t="s">
        <v>167</v>
      </c>
      <c r="C26" s="39" t="s">
        <v>94</v>
      </c>
      <c r="D26" s="61">
        <v>7.5</v>
      </c>
      <c r="E26" s="62" t="s">
        <v>64</v>
      </c>
      <c r="F26" s="63">
        <v>6867.16</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51504</v>
      </c>
      <c r="BB26" s="54">
        <f t="shared" si="2"/>
        <v>51504</v>
      </c>
      <c r="BC26" s="50" t="str">
        <f t="shared" si="3"/>
        <v>INR  Fifty One Thousand Five Hundred &amp; Four  Only</v>
      </c>
      <c r="IA26" s="22">
        <v>3.04</v>
      </c>
      <c r="IB26" s="22" t="s">
        <v>167</v>
      </c>
      <c r="IC26" s="22" t="s">
        <v>94</v>
      </c>
      <c r="ID26" s="22">
        <v>7.5</v>
      </c>
      <c r="IE26" s="23" t="s">
        <v>64</v>
      </c>
      <c r="IF26" s="23"/>
      <c r="IG26" s="23"/>
      <c r="IH26" s="23"/>
      <c r="II26" s="23"/>
    </row>
    <row r="27" spans="1:243" s="22" customFormat="1" ht="80.25" customHeight="1">
      <c r="A27" s="59">
        <v>3.05</v>
      </c>
      <c r="B27" s="60" t="s">
        <v>168</v>
      </c>
      <c r="C27" s="39" t="s">
        <v>95</v>
      </c>
      <c r="D27" s="61">
        <v>18</v>
      </c>
      <c r="E27" s="62" t="s">
        <v>70</v>
      </c>
      <c r="F27" s="63">
        <v>45.59</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821</v>
      </c>
      <c r="BB27" s="54">
        <f t="shared" si="2"/>
        <v>821</v>
      </c>
      <c r="BC27" s="50" t="str">
        <f t="shared" si="3"/>
        <v>INR  Eight Hundred &amp; Twenty One  Only</v>
      </c>
      <c r="IA27" s="22">
        <v>3.05</v>
      </c>
      <c r="IB27" s="22" t="s">
        <v>168</v>
      </c>
      <c r="IC27" s="22" t="s">
        <v>95</v>
      </c>
      <c r="ID27" s="22">
        <v>18</v>
      </c>
      <c r="IE27" s="23" t="s">
        <v>70</v>
      </c>
      <c r="IF27" s="23"/>
      <c r="IG27" s="23"/>
      <c r="IH27" s="23"/>
      <c r="II27" s="23"/>
    </row>
    <row r="28" spans="1:243" s="22" customFormat="1" ht="15.75">
      <c r="A28" s="59">
        <v>4</v>
      </c>
      <c r="B28" s="60" t="s">
        <v>72</v>
      </c>
      <c r="C28" s="39" t="s">
        <v>96</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4</v>
      </c>
      <c r="IB28" s="22" t="s">
        <v>72</v>
      </c>
      <c r="IC28" s="22" t="s">
        <v>96</v>
      </c>
      <c r="IE28" s="23"/>
      <c r="IF28" s="23"/>
      <c r="IG28" s="23"/>
      <c r="IH28" s="23"/>
      <c r="II28" s="23"/>
    </row>
    <row r="29" spans="1:243" s="22" customFormat="1" ht="91.5" customHeight="1">
      <c r="A29" s="59">
        <v>4.01</v>
      </c>
      <c r="B29" s="60" t="s">
        <v>169</v>
      </c>
      <c r="C29" s="39" t="s">
        <v>97</v>
      </c>
      <c r="D29" s="61">
        <v>0.3</v>
      </c>
      <c r="E29" s="62" t="s">
        <v>52</v>
      </c>
      <c r="F29" s="63">
        <v>1269.92</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381</v>
      </c>
      <c r="BB29" s="54">
        <f t="shared" si="2"/>
        <v>381</v>
      </c>
      <c r="BC29" s="50" t="str">
        <f t="shared" si="3"/>
        <v>INR  Three Hundred &amp; Eighty One  Only</v>
      </c>
      <c r="IA29" s="22">
        <v>4.01</v>
      </c>
      <c r="IB29" s="22" t="s">
        <v>169</v>
      </c>
      <c r="IC29" s="22" t="s">
        <v>97</v>
      </c>
      <c r="ID29" s="22">
        <v>0.3</v>
      </c>
      <c r="IE29" s="23" t="s">
        <v>52</v>
      </c>
      <c r="IF29" s="23"/>
      <c r="IG29" s="23"/>
      <c r="IH29" s="23"/>
      <c r="II29" s="23"/>
    </row>
    <row r="30" spans="1:243" s="22" customFormat="1" ht="42.75">
      <c r="A30" s="59">
        <v>4.02</v>
      </c>
      <c r="B30" s="60" t="s">
        <v>170</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4.02</v>
      </c>
      <c r="IB30" s="22" t="s">
        <v>170</v>
      </c>
      <c r="IC30" s="22" t="s">
        <v>61</v>
      </c>
      <c r="IE30" s="23"/>
      <c r="IF30" s="23"/>
      <c r="IG30" s="23"/>
      <c r="IH30" s="23"/>
      <c r="II30" s="23"/>
    </row>
    <row r="31" spans="1:243" s="22" customFormat="1" ht="28.5">
      <c r="A31" s="59">
        <v>4.03</v>
      </c>
      <c r="B31" s="60" t="s">
        <v>78</v>
      </c>
      <c r="C31" s="39" t="s">
        <v>98</v>
      </c>
      <c r="D31" s="61">
        <v>1</v>
      </c>
      <c r="E31" s="62" t="s">
        <v>65</v>
      </c>
      <c r="F31" s="63">
        <v>160.71</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161</v>
      </c>
      <c r="BB31" s="54">
        <f t="shared" si="2"/>
        <v>161</v>
      </c>
      <c r="BC31" s="50" t="str">
        <f t="shared" si="3"/>
        <v>INR  One Hundred &amp; Sixty One  Only</v>
      </c>
      <c r="IA31" s="22">
        <v>4.03</v>
      </c>
      <c r="IB31" s="22" t="s">
        <v>78</v>
      </c>
      <c r="IC31" s="22" t="s">
        <v>98</v>
      </c>
      <c r="ID31" s="22">
        <v>1</v>
      </c>
      <c r="IE31" s="23" t="s">
        <v>65</v>
      </c>
      <c r="IF31" s="23"/>
      <c r="IG31" s="23"/>
      <c r="IH31" s="23"/>
      <c r="II31" s="23"/>
    </row>
    <row r="32" spans="1:243" s="22" customFormat="1" ht="48" customHeight="1">
      <c r="A32" s="59">
        <v>4.04</v>
      </c>
      <c r="B32" s="60" t="s">
        <v>154</v>
      </c>
      <c r="C32" s="39" t="s">
        <v>99</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4.04</v>
      </c>
      <c r="IB32" s="22" t="s">
        <v>154</v>
      </c>
      <c r="IC32" s="22" t="s">
        <v>99</v>
      </c>
      <c r="IE32" s="23"/>
      <c r="IF32" s="23"/>
      <c r="IG32" s="23"/>
      <c r="IH32" s="23"/>
      <c r="II32" s="23"/>
    </row>
    <row r="33" spans="1:243" s="22" customFormat="1" ht="24.75" customHeight="1">
      <c r="A33" s="59">
        <v>4.05</v>
      </c>
      <c r="B33" s="60" t="s">
        <v>171</v>
      </c>
      <c r="C33" s="39" t="s">
        <v>100</v>
      </c>
      <c r="D33" s="61">
        <v>2</v>
      </c>
      <c r="E33" s="62" t="s">
        <v>65</v>
      </c>
      <c r="F33" s="63">
        <v>53.09</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106</v>
      </c>
      <c r="BB33" s="54">
        <f t="shared" si="2"/>
        <v>106</v>
      </c>
      <c r="BC33" s="50" t="str">
        <f t="shared" si="3"/>
        <v>INR  One Hundred &amp; Six  Only</v>
      </c>
      <c r="IA33" s="22">
        <v>4.05</v>
      </c>
      <c r="IB33" s="22" t="s">
        <v>171</v>
      </c>
      <c r="IC33" s="22" t="s">
        <v>100</v>
      </c>
      <c r="ID33" s="22">
        <v>2</v>
      </c>
      <c r="IE33" s="23" t="s">
        <v>65</v>
      </c>
      <c r="IF33" s="23"/>
      <c r="IG33" s="23"/>
      <c r="IH33" s="23"/>
      <c r="II33" s="23"/>
    </row>
    <row r="34" spans="1:243" s="22" customFormat="1" ht="26.25" customHeight="1">
      <c r="A34" s="59">
        <v>4.06</v>
      </c>
      <c r="B34" s="60" t="s">
        <v>172</v>
      </c>
      <c r="C34" s="39" t="s">
        <v>101</v>
      </c>
      <c r="D34" s="61">
        <v>2</v>
      </c>
      <c r="E34" s="62" t="s">
        <v>65</v>
      </c>
      <c r="F34" s="63">
        <v>46.07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92</v>
      </c>
      <c r="BB34" s="54">
        <f t="shared" si="2"/>
        <v>92</v>
      </c>
      <c r="BC34" s="50" t="str">
        <f t="shared" si="3"/>
        <v>INR  Ninety Two Only</v>
      </c>
      <c r="IA34" s="22">
        <v>4.06</v>
      </c>
      <c r="IB34" s="22" t="s">
        <v>172</v>
      </c>
      <c r="IC34" s="22" t="s">
        <v>101</v>
      </c>
      <c r="ID34" s="22">
        <v>2</v>
      </c>
      <c r="IE34" s="23" t="s">
        <v>65</v>
      </c>
      <c r="IF34" s="23"/>
      <c r="IG34" s="23"/>
      <c r="IH34" s="23"/>
      <c r="II34" s="23"/>
    </row>
    <row r="35" spans="1:243" s="22" customFormat="1" ht="57">
      <c r="A35" s="59">
        <v>4.07</v>
      </c>
      <c r="B35" s="60" t="s">
        <v>155</v>
      </c>
      <c r="C35" s="39" t="s">
        <v>102</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4.07</v>
      </c>
      <c r="IB35" s="22" t="s">
        <v>155</v>
      </c>
      <c r="IC35" s="22" t="s">
        <v>102</v>
      </c>
      <c r="IE35" s="23"/>
      <c r="IF35" s="23"/>
      <c r="IG35" s="23"/>
      <c r="IH35" s="23"/>
      <c r="II35" s="23"/>
    </row>
    <row r="36" spans="1:243" s="22" customFormat="1" ht="24" customHeight="1">
      <c r="A36" s="59">
        <v>4.08</v>
      </c>
      <c r="B36" s="60" t="s">
        <v>73</v>
      </c>
      <c r="C36" s="39" t="s">
        <v>103</v>
      </c>
      <c r="D36" s="61">
        <v>4</v>
      </c>
      <c r="E36" s="62" t="s">
        <v>65</v>
      </c>
      <c r="F36" s="63">
        <v>30.55</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122</v>
      </c>
      <c r="BB36" s="54">
        <f t="shared" si="2"/>
        <v>122</v>
      </c>
      <c r="BC36" s="50" t="str">
        <f t="shared" si="3"/>
        <v>INR  One Hundred &amp; Twenty Two  Only</v>
      </c>
      <c r="IA36" s="22">
        <v>4.08</v>
      </c>
      <c r="IB36" s="22" t="s">
        <v>73</v>
      </c>
      <c r="IC36" s="22" t="s">
        <v>103</v>
      </c>
      <c r="ID36" s="22">
        <v>4</v>
      </c>
      <c r="IE36" s="23" t="s">
        <v>65</v>
      </c>
      <c r="IF36" s="23"/>
      <c r="IG36" s="23"/>
      <c r="IH36" s="23"/>
      <c r="II36" s="23"/>
    </row>
    <row r="37" spans="1:243" s="22" customFormat="1" ht="105" customHeight="1">
      <c r="A37" s="59">
        <v>4.09</v>
      </c>
      <c r="B37" s="60" t="s">
        <v>76</v>
      </c>
      <c r="C37" s="39" t="s">
        <v>62</v>
      </c>
      <c r="D37" s="61">
        <v>2</v>
      </c>
      <c r="E37" s="62" t="s">
        <v>65</v>
      </c>
      <c r="F37" s="63">
        <v>879.87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1760</v>
      </c>
      <c r="BB37" s="54">
        <f t="shared" si="2"/>
        <v>1760</v>
      </c>
      <c r="BC37" s="50" t="str">
        <f t="shared" si="3"/>
        <v>INR  One Thousand Seven Hundred &amp; Sixty  Only</v>
      </c>
      <c r="IA37" s="22">
        <v>4.09</v>
      </c>
      <c r="IB37" s="22" t="s">
        <v>76</v>
      </c>
      <c r="IC37" s="22" t="s">
        <v>62</v>
      </c>
      <c r="ID37" s="22">
        <v>2</v>
      </c>
      <c r="IE37" s="23" t="s">
        <v>65</v>
      </c>
      <c r="IF37" s="23"/>
      <c r="IG37" s="23"/>
      <c r="IH37" s="23"/>
      <c r="II37" s="23"/>
    </row>
    <row r="38" spans="1:243" s="22" customFormat="1" ht="99.75">
      <c r="A38" s="63">
        <v>4.1</v>
      </c>
      <c r="B38" s="60" t="s">
        <v>77</v>
      </c>
      <c r="C38" s="39" t="s">
        <v>63</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2">
        <v>4.1</v>
      </c>
      <c r="IB38" s="22" t="s">
        <v>77</v>
      </c>
      <c r="IC38" s="22" t="s">
        <v>63</v>
      </c>
      <c r="IE38" s="23"/>
      <c r="IF38" s="23"/>
      <c r="IG38" s="23"/>
      <c r="IH38" s="23"/>
      <c r="II38" s="23"/>
    </row>
    <row r="39" spans="1:243" s="22" customFormat="1" ht="28.5">
      <c r="A39" s="59">
        <v>4.11</v>
      </c>
      <c r="B39" s="60" t="s">
        <v>78</v>
      </c>
      <c r="C39" s="39" t="s">
        <v>104</v>
      </c>
      <c r="D39" s="61">
        <v>2</v>
      </c>
      <c r="E39" s="62" t="s">
        <v>65</v>
      </c>
      <c r="F39" s="63">
        <v>225.47</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451</v>
      </c>
      <c r="BB39" s="54">
        <f t="shared" si="2"/>
        <v>451</v>
      </c>
      <c r="BC39" s="50" t="str">
        <f t="shared" si="3"/>
        <v>INR  Four Hundred &amp; Fifty One  Only</v>
      </c>
      <c r="IA39" s="22">
        <v>4.11</v>
      </c>
      <c r="IB39" s="22" t="s">
        <v>78</v>
      </c>
      <c r="IC39" s="22" t="s">
        <v>104</v>
      </c>
      <c r="ID39" s="22">
        <v>2</v>
      </c>
      <c r="IE39" s="23" t="s">
        <v>65</v>
      </c>
      <c r="IF39" s="23"/>
      <c r="IG39" s="23"/>
      <c r="IH39" s="23"/>
      <c r="II39" s="23"/>
    </row>
    <row r="40" spans="1:243" s="22" customFormat="1" ht="85.5">
      <c r="A40" s="59">
        <v>4.12</v>
      </c>
      <c r="B40" s="60" t="s">
        <v>79</v>
      </c>
      <c r="C40" s="39" t="s">
        <v>105</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22">
        <v>4.12</v>
      </c>
      <c r="IB40" s="22" t="s">
        <v>79</v>
      </c>
      <c r="IC40" s="22" t="s">
        <v>105</v>
      </c>
      <c r="IE40" s="23"/>
      <c r="IF40" s="23"/>
      <c r="IG40" s="23"/>
      <c r="IH40" s="23"/>
      <c r="II40" s="23"/>
    </row>
    <row r="41" spans="1:243" s="22" customFormat="1" ht="21.75" customHeight="1">
      <c r="A41" s="59">
        <v>4.13</v>
      </c>
      <c r="B41" s="60" t="s">
        <v>80</v>
      </c>
      <c r="C41" s="39" t="s">
        <v>106</v>
      </c>
      <c r="D41" s="61">
        <v>2</v>
      </c>
      <c r="E41" s="62" t="s">
        <v>65</v>
      </c>
      <c r="F41" s="63">
        <v>90.79</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182</v>
      </c>
      <c r="BB41" s="54">
        <f t="shared" si="2"/>
        <v>182</v>
      </c>
      <c r="BC41" s="50" t="str">
        <f t="shared" si="3"/>
        <v>INR  One Hundred &amp; Eighty Two  Only</v>
      </c>
      <c r="IA41" s="22">
        <v>4.13</v>
      </c>
      <c r="IB41" s="22" t="s">
        <v>80</v>
      </c>
      <c r="IC41" s="22" t="s">
        <v>106</v>
      </c>
      <c r="ID41" s="22">
        <v>2</v>
      </c>
      <c r="IE41" s="23" t="s">
        <v>65</v>
      </c>
      <c r="IF41" s="23"/>
      <c r="IG41" s="23"/>
      <c r="IH41" s="23"/>
      <c r="II41" s="23"/>
    </row>
    <row r="42" spans="1:243" s="22" customFormat="1" ht="28.5">
      <c r="A42" s="59">
        <v>4.14</v>
      </c>
      <c r="B42" s="60" t="s">
        <v>171</v>
      </c>
      <c r="C42" s="39" t="s">
        <v>107</v>
      </c>
      <c r="D42" s="61">
        <v>2</v>
      </c>
      <c r="E42" s="62" t="s">
        <v>65</v>
      </c>
      <c r="F42" s="63">
        <v>78.91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158</v>
      </c>
      <c r="BB42" s="54">
        <f t="shared" si="2"/>
        <v>158</v>
      </c>
      <c r="BC42" s="50" t="str">
        <f t="shared" si="3"/>
        <v>INR  One Hundred &amp; Fifty Eight  Only</v>
      </c>
      <c r="IA42" s="22">
        <v>4.14</v>
      </c>
      <c r="IB42" s="22" t="s">
        <v>171</v>
      </c>
      <c r="IC42" s="22" t="s">
        <v>107</v>
      </c>
      <c r="ID42" s="22">
        <v>2</v>
      </c>
      <c r="IE42" s="23" t="s">
        <v>65</v>
      </c>
      <c r="IF42" s="23"/>
      <c r="IG42" s="23"/>
      <c r="IH42" s="23"/>
      <c r="II42" s="23"/>
    </row>
    <row r="43" spans="1:243" s="22" customFormat="1" ht="99.75">
      <c r="A43" s="59">
        <v>4.15</v>
      </c>
      <c r="B43" s="60" t="s">
        <v>81</v>
      </c>
      <c r="C43" s="39" t="s">
        <v>108</v>
      </c>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3"/>
      <c r="IA43" s="22">
        <v>4.15</v>
      </c>
      <c r="IB43" s="22" t="s">
        <v>81</v>
      </c>
      <c r="IC43" s="22" t="s">
        <v>108</v>
      </c>
      <c r="IE43" s="23"/>
      <c r="IF43" s="23"/>
      <c r="IG43" s="23"/>
      <c r="IH43" s="23"/>
      <c r="II43" s="23"/>
    </row>
    <row r="44" spans="1:243" s="22" customFormat="1" ht="15.75">
      <c r="A44" s="59">
        <v>4.16</v>
      </c>
      <c r="B44" s="60" t="s">
        <v>73</v>
      </c>
      <c r="C44" s="39" t="s">
        <v>109</v>
      </c>
      <c r="D44" s="61">
        <v>4</v>
      </c>
      <c r="E44" s="62" t="s">
        <v>65</v>
      </c>
      <c r="F44" s="63">
        <v>52.3</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209</v>
      </c>
      <c r="BB44" s="54">
        <f t="shared" si="2"/>
        <v>209</v>
      </c>
      <c r="BC44" s="50" t="str">
        <f t="shared" si="3"/>
        <v>INR  Two Hundred &amp; Nine  Only</v>
      </c>
      <c r="IA44" s="22">
        <v>4.16</v>
      </c>
      <c r="IB44" s="22" t="s">
        <v>73</v>
      </c>
      <c r="IC44" s="22" t="s">
        <v>109</v>
      </c>
      <c r="ID44" s="22">
        <v>4</v>
      </c>
      <c r="IE44" s="23" t="s">
        <v>65</v>
      </c>
      <c r="IF44" s="23"/>
      <c r="IG44" s="23"/>
      <c r="IH44" s="23"/>
      <c r="II44" s="23"/>
    </row>
    <row r="45" spans="1:243" s="22" customFormat="1" ht="99.75">
      <c r="A45" s="63">
        <v>4.17</v>
      </c>
      <c r="B45" s="60" t="s">
        <v>82</v>
      </c>
      <c r="C45" s="39" t="s">
        <v>110</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4.17</v>
      </c>
      <c r="IB45" s="22" t="s">
        <v>82</v>
      </c>
      <c r="IC45" s="22" t="s">
        <v>110</v>
      </c>
      <c r="IE45" s="23"/>
      <c r="IF45" s="23"/>
      <c r="IG45" s="23"/>
      <c r="IH45" s="23"/>
      <c r="II45" s="23"/>
    </row>
    <row r="46" spans="1:243" s="22" customFormat="1" ht="15.75">
      <c r="A46" s="59">
        <v>4.18</v>
      </c>
      <c r="B46" s="60" t="s">
        <v>83</v>
      </c>
      <c r="C46" s="39" t="s">
        <v>111</v>
      </c>
      <c r="D46" s="61">
        <v>2</v>
      </c>
      <c r="E46" s="62" t="s">
        <v>65</v>
      </c>
      <c r="F46" s="63">
        <v>54.4</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109</v>
      </c>
      <c r="BB46" s="54">
        <f>BA46+SUM(N46:AZ46)</f>
        <v>109</v>
      </c>
      <c r="BC46" s="50" t="str">
        <f>SpellNumber(L46,BB46)</f>
        <v>INR  One Hundred &amp; Nine  Only</v>
      </c>
      <c r="IA46" s="22">
        <v>4.18</v>
      </c>
      <c r="IB46" s="22" t="s">
        <v>83</v>
      </c>
      <c r="IC46" s="22" t="s">
        <v>111</v>
      </c>
      <c r="ID46" s="22">
        <v>2</v>
      </c>
      <c r="IE46" s="23" t="s">
        <v>65</v>
      </c>
      <c r="IF46" s="23"/>
      <c r="IG46" s="23"/>
      <c r="IH46" s="23"/>
      <c r="II46" s="23"/>
    </row>
    <row r="47" spans="1:243" s="22" customFormat="1" ht="15.75">
      <c r="A47" s="59">
        <v>5</v>
      </c>
      <c r="B47" s="60" t="s">
        <v>156</v>
      </c>
      <c r="C47" s="39" t="s">
        <v>112</v>
      </c>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3"/>
      <c r="IA47" s="22">
        <v>5</v>
      </c>
      <c r="IB47" s="22" t="s">
        <v>156</v>
      </c>
      <c r="IC47" s="22" t="s">
        <v>112</v>
      </c>
      <c r="IE47" s="23"/>
      <c r="IF47" s="23"/>
      <c r="IG47" s="23"/>
      <c r="IH47" s="23"/>
      <c r="II47" s="23"/>
    </row>
    <row r="48" spans="1:243" s="22" customFormat="1" ht="116.25" customHeight="1">
      <c r="A48" s="59">
        <v>5.01</v>
      </c>
      <c r="B48" s="60" t="s">
        <v>173</v>
      </c>
      <c r="C48" s="39" t="s">
        <v>113</v>
      </c>
      <c r="D48" s="61">
        <v>2.1</v>
      </c>
      <c r="E48" s="62" t="s">
        <v>52</v>
      </c>
      <c r="F48" s="63">
        <v>4377.07</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9192</v>
      </c>
      <c r="BB48" s="54">
        <f>BA48+SUM(N48:AZ48)</f>
        <v>9192</v>
      </c>
      <c r="BC48" s="50" t="str">
        <f>SpellNumber(L48,BB48)</f>
        <v>INR  Nine Thousand One Hundred &amp; Ninety Two  Only</v>
      </c>
      <c r="IA48" s="22">
        <v>5.01</v>
      </c>
      <c r="IB48" s="22" t="s">
        <v>173</v>
      </c>
      <c r="IC48" s="22" t="s">
        <v>113</v>
      </c>
      <c r="ID48" s="22">
        <v>2.1</v>
      </c>
      <c r="IE48" s="23" t="s">
        <v>52</v>
      </c>
      <c r="IF48" s="23"/>
      <c r="IG48" s="23"/>
      <c r="IH48" s="23"/>
      <c r="II48" s="23"/>
    </row>
    <row r="49" spans="1:243" s="22" customFormat="1" ht="114">
      <c r="A49" s="59">
        <v>5.02</v>
      </c>
      <c r="B49" s="60" t="s">
        <v>174</v>
      </c>
      <c r="C49" s="39" t="s">
        <v>114</v>
      </c>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22">
        <v>5.02</v>
      </c>
      <c r="IB49" s="22" t="s">
        <v>174</v>
      </c>
      <c r="IC49" s="22" t="s">
        <v>114</v>
      </c>
      <c r="IE49" s="23"/>
      <c r="IF49" s="23"/>
      <c r="IG49" s="23"/>
      <c r="IH49" s="23"/>
      <c r="II49" s="23"/>
    </row>
    <row r="50" spans="1:243" s="22" customFormat="1" ht="28.5">
      <c r="A50" s="59">
        <v>5.03</v>
      </c>
      <c r="B50" s="60" t="s">
        <v>175</v>
      </c>
      <c r="C50" s="39" t="s">
        <v>115</v>
      </c>
      <c r="D50" s="61">
        <v>160</v>
      </c>
      <c r="E50" s="62" t="s">
        <v>66</v>
      </c>
      <c r="F50" s="63">
        <v>125.77</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ROUND(total_amount_ba($B$2,$D$2,D50,F50,J50,K50,M50),0)</f>
        <v>20123</v>
      </c>
      <c r="BB50" s="54">
        <f>BA50+SUM(N50:AZ50)</f>
        <v>20123</v>
      </c>
      <c r="BC50" s="50" t="str">
        <f>SpellNumber(L50,BB50)</f>
        <v>INR  Twenty Thousand One Hundred &amp; Twenty Three  Only</v>
      </c>
      <c r="IA50" s="22">
        <v>5.03</v>
      </c>
      <c r="IB50" s="22" t="s">
        <v>175</v>
      </c>
      <c r="IC50" s="22" t="s">
        <v>115</v>
      </c>
      <c r="ID50" s="22">
        <v>160</v>
      </c>
      <c r="IE50" s="23" t="s">
        <v>66</v>
      </c>
      <c r="IF50" s="23"/>
      <c r="IG50" s="23"/>
      <c r="IH50" s="23"/>
      <c r="II50" s="23"/>
    </row>
    <row r="51" spans="1:243" s="22" customFormat="1" ht="85.5">
      <c r="A51" s="59">
        <v>5.04</v>
      </c>
      <c r="B51" s="60" t="s">
        <v>176</v>
      </c>
      <c r="C51" s="39" t="s">
        <v>116</v>
      </c>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A51" s="22">
        <v>5.04</v>
      </c>
      <c r="IB51" s="22" t="s">
        <v>176</v>
      </c>
      <c r="IC51" s="22" t="s">
        <v>116</v>
      </c>
      <c r="IE51" s="23"/>
      <c r="IF51" s="23"/>
      <c r="IG51" s="23"/>
      <c r="IH51" s="23"/>
      <c r="II51" s="23"/>
    </row>
    <row r="52" spans="1:243" s="22" customFormat="1" ht="36.75" customHeight="1">
      <c r="A52" s="59">
        <v>5.05</v>
      </c>
      <c r="B52" s="60" t="s">
        <v>177</v>
      </c>
      <c r="C52" s="39" t="s">
        <v>117</v>
      </c>
      <c r="D52" s="61">
        <v>60</v>
      </c>
      <c r="E52" s="62" t="s">
        <v>66</v>
      </c>
      <c r="F52" s="63">
        <v>114.86</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6892</v>
      </c>
      <c r="BB52" s="54">
        <f>BA52+SUM(N52:AZ52)</f>
        <v>6892</v>
      </c>
      <c r="BC52" s="50" t="str">
        <f>SpellNumber(L52,BB52)</f>
        <v>INR  Six Thousand Eight Hundred &amp; Ninety Two  Only</v>
      </c>
      <c r="IA52" s="22">
        <v>5.05</v>
      </c>
      <c r="IB52" s="22" t="s">
        <v>177</v>
      </c>
      <c r="IC52" s="22" t="s">
        <v>117</v>
      </c>
      <c r="ID52" s="22">
        <v>60</v>
      </c>
      <c r="IE52" s="23" t="s">
        <v>66</v>
      </c>
      <c r="IF52" s="23"/>
      <c r="IG52" s="23"/>
      <c r="IH52" s="23"/>
      <c r="II52" s="23"/>
    </row>
    <row r="53" spans="1:243" s="22" customFormat="1" ht="21" customHeight="1">
      <c r="A53" s="59">
        <v>6</v>
      </c>
      <c r="B53" s="60" t="s">
        <v>157</v>
      </c>
      <c r="C53" s="39" t="s">
        <v>118</v>
      </c>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3"/>
      <c r="IA53" s="22">
        <v>6</v>
      </c>
      <c r="IB53" s="22" t="s">
        <v>157</v>
      </c>
      <c r="IC53" s="22" t="s">
        <v>118</v>
      </c>
      <c r="IE53" s="23"/>
      <c r="IF53" s="23"/>
      <c r="IG53" s="23"/>
      <c r="IH53" s="23"/>
      <c r="II53" s="23"/>
    </row>
    <row r="54" spans="1:243" s="22" customFormat="1" ht="80.25" customHeight="1">
      <c r="A54" s="59">
        <v>6.01</v>
      </c>
      <c r="B54" s="60" t="s">
        <v>178</v>
      </c>
      <c r="C54" s="39" t="s">
        <v>119</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2">
        <v>6.01</v>
      </c>
      <c r="IB54" s="22" t="s">
        <v>178</v>
      </c>
      <c r="IC54" s="22" t="s">
        <v>119</v>
      </c>
      <c r="IE54" s="23"/>
      <c r="IF54" s="23"/>
      <c r="IG54" s="23"/>
      <c r="IH54" s="23"/>
      <c r="II54" s="23"/>
    </row>
    <row r="55" spans="1:243" s="22" customFormat="1" ht="28.5">
      <c r="A55" s="59">
        <v>6.02</v>
      </c>
      <c r="B55" s="60" t="s">
        <v>179</v>
      </c>
      <c r="C55" s="39" t="s">
        <v>120</v>
      </c>
      <c r="D55" s="61">
        <v>10</v>
      </c>
      <c r="E55" s="62" t="s">
        <v>52</v>
      </c>
      <c r="F55" s="63">
        <v>436.95</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ROUND(total_amount_ba($B$2,$D$2,D55,F55,J55,K55,M55),0)</f>
        <v>4370</v>
      </c>
      <c r="BB55" s="54">
        <f>BA55+SUM(N55:AZ55)</f>
        <v>4370</v>
      </c>
      <c r="BC55" s="50" t="str">
        <f>SpellNumber(L55,BB55)</f>
        <v>INR  Four Thousand Three Hundred &amp; Seventy  Only</v>
      </c>
      <c r="IA55" s="22">
        <v>6.02</v>
      </c>
      <c r="IB55" s="22" t="s">
        <v>179</v>
      </c>
      <c r="IC55" s="22" t="s">
        <v>120</v>
      </c>
      <c r="ID55" s="22">
        <v>10</v>
      </c>
      <c r="IE55" s="23" t="s">
        <v>52</v>
      </c>
      <c r="IF55" s="23"/>
      <c r="IG55" s="23"/>
      <c r="IH55" s="23"/>
      <c r="II55" s="23"/>
    </row>
    <row r="56" spans="1:243" s="22" customFormat="1" ht="57">
      <c r="A56" s="59">
        <v>6.03</v>
      </c>
      <c r="B56" s="60" t="s">
        <v>180</v>
      </c>
      <c r="C56" s="39" t="s">
        <v>121</v>
      </c>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3"/>
      <c r="IA56" s="22">
        <v>6.03</v>
      </c>
      <c r="IB56" s="22" t="s">
        <v>180</v>
      </c>
      <c r="IC56" s="22" t="s">
        <v>121</v>
      </c>
      <c r="IE56" s="23"/>
      <c r="IF56" s="23"/>
      <c r="IG56" s="23"/>
      <c r="IH56" s="23"/>
      <c r="II56" s="23"/>
    </row>
    <row r="57" spans="1:243" s="22" customFormat="1" ht="17.25" customHeight="1">
      <c r="A57" s="59">
        <v>6.04</v>
      </c>
      <c r="B57" s="64" t="s">
        <v>181</v>
      </c>
      <c r="C57" s="39" t="s">
        <v>122</v>
      </c>
      <c r="D57" s="61">
        <v>1.3</v>
      </c>
      <c r="E57" s="62" t="s">
        <v>52</v>
      </c>
      <c r="F57" s="63">
        <v>456.94</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594</v>
      </c>
      <c r="BB57" s="54">
        <f>BA57+SUM(N57:AZ57)</f>
        <v>594</v>
      </c>
      <c r="BC57" s="50" t="str">
        <f>SpellNumber(L57,BB57)</f>
        <v>INR  Five Hundred &amp; Ninety Four  Only</v>
      </c>
      <c r="IA57" s="22">
        <v>6.04</v>
      </c>
      <c r="IB57" s="22" t="s">
        <v>181</v>
      </c>
      <c r="IC57" s="22" t="s">
        <v>122</v>
      </c>
      <c r="ID57" s="22">
        <v>1.3</v>
      </c>
      <c r="IE57" s="23" t="s">
        <v>52</v>
      </c>
      <c r="IF57" s="23"/>
      <c r="IG57" s="23"/>
      <c r="IH57" s="23"/>
      <c r="II57" s="23"/>
    </row>
    <row r="58" spans="1:243" s="22" customFormat="1" ht="15.75">
      <c r="A58" s="59">
        <v>7</v>
      </c>
      <c r="B58" s="64" t="s">
        <v>69</v>
      </c>
      <c r="C58" s="39" t="s">
        <v>123</v>
      </c>
      <c r="D58" s="7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3"/>
      <c r="IA58" s="22">
        <v>7</v>
      </c>
      <c r="IB58" s="22" t="s">
        <v>69</v>
      </c>
      <c r="IC58" s="22" t="s">
        <v>123</v>
      </c>
      <c r="IE58" s="23"/>
      <c r="IF58" s="23"/>
      <c r="IG58" s="23"/>
      <c r="IH58" s="23"/>
      <c r="II58" s="23"/>
    </row>
    <row r="59" spans="1:243" s="22" customFormat="1" ht="34.5" customHeight="1">
      <c r="A59" s="63">
        <v>7.01</v>
      </c>
      <c r="B59" s="60" t="s">
        <v>182</v>
      </c>
      <c r="C59" s="39" t="s">
        <v>124</v>
      </c>
      <c r="D59" s="61">
        <v>19.5</v>
      </c>
      <c r="E59" s="62" t="s">
        <v>70</v>
      </c>
      <c r="F59" s="63">
        <v>132.48</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2583</v>
      </c>
      <c r="BB59" s="54">
        <f>BA59+SUM(N59:AZ59)</f>
        <v>2583</v>
      </c>
      <c r="BC59" s="50" t="str">
        <f>SpellNumber(L59,BB59)</f>
        <v>INR  Two Thousand Five Hundred &amp; Eighty Three  Only</v>
      </c>
      <c r="IA59" s="22">
        <v>7.01</v>
      </c>
      <c r="IB59" s="22" t="s">
        <v>182</v>
      </c>
      <c r="IC59" s="22" t="s">
        <v>124</v>
      </c>
      <c r="ID59" s="22">
        <v>19.5</v>
      </c>
      <c r="IE59" s="23" t="s">
        <v>70</v>
      </c>
      <c r="IF59" s="23"/>
      <c r="IG59" s="23"/>
      <c r="IH59" s="23"/>
      <c r="II59" s="23"/>
    </row>
    <row r="60" spans="1:243" s="22" customFormat="1" ht="74.25" customHeight="1">
      <c r="A60" s="59">
        <v>7.02</v>
      </c>
      <c r="B60" s="60" t="s">
        <v>183</v>
      </c>
      <c r="C60" s="39" t="s">
        <v>125</v>
      </c>
      <c r="D60" s="71"/>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3"/>
      <c r="IA60" s="22">
        <v>7.02</v>
      </c>
      <c r="IB60" s="22" t="s">
        <v>183</v>
      </c>
      <c r="IC60" s="22" t="s">
        <v>125</v>
      </c>
      <c r="IE60" s="23"/>
      <c r="IF60" s="23"/>
      <c r="IG60" s="23"/>
      <c r="IH60" s="23"/>
      <c r="II60" s="23"/>
    </row>
    <row r="61" spans="1:243" s="22" customFormat="1" ht="42.75">
      <c r="A61" s="59">
        <v>7.03</v>
      </c>
      <c r="B61" s="60" t="s">
        <v>184</v>
      </c>
      <c r="C61" s="39" t="s">
        <v>126</v>
      </c>
      <c r="D61" s="61">
        <v>23</v>
      </c>
      <c r="E61" s="62" t="s">
        <v>52</v>
      </c>
      <c r="F61" s="63">
        <v>960.28</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22086</v>
      </c>
      <c r="BB61" s="54">
        <f>BA61+SUM(N61:AZ61)</f>
        <v>22086</v>
      </c>
      <c r="BC61" s="50" t="str">
        <f>SpellNumber(L61,BB61)</f>
        <v>INR  Twenty Two Thousand  &amp;Eighty Six  Only</v>
      </c>
      <c r="IA61" s="22">
        <v>7.03</v>
      </c>
      <c r="IB61" s="22" t="s">
        <v>184</v>
      </c>
      <c r="IC61" s="22" t="s">
        <v>126</v>
      </c>
      <c r="ID61" s="22">
        <v>23</v>
      </c>
      <c r="IE61" s="23" t="s">
        <v>52</v>
      </c>
      <c r="IF61" s="23"/>
      <c r="IG61" s="23"/>
      <c r="IH61" s="23"/>
      <c r="II61" s="23"/>
    </row>
    <row r="62" spans="1:243" s="22" customFormat="1" ht="15.75">
      <c r="A62" s="63">
        <v>8</v>
      </c>
      <c r="B62" s="60" t="s">
        <v>53</v>
      </c>
      <c r="C62" s="39" t="s">
        <v>127</v>
      </c>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3"/>
      <c r="IA62" s="22">
        <v>8</v>
      </c>
      <c r="IB62" s="22" t="s">
        <v>53</v>
      </c>
      <c r="IC62" s="22" t="s">
        <v>127</v>
      </c>
      <c r="IE62" s="23"/>
      <c r="IF62" s="23"/>
      <c r="IG62" s="23"/>
      <c r="IH62" s="23"/>
      <c r="II62" s="23"/>
    </row>
    <row r="63" spans="1:243" s="22" customFormat="1" ht="42.75">
      <c r="A63" s="59">
        <v>8.01</v>
      </c>
      <c r="B63" s="64" t="s">
        <v>185</v>
      </c>
      <c r="C63" s="39" t="s">
        <v>128</v>
      </c>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IA63" s="22">
        <v>8.01</v>
      </c>
      <c r="IB63" s="22" t="s">
        <v>185</v>
      </c>
      <c r="IC63" s="22" t="s">
        <v>128</v>
      </c>
      <c r="IE63" s="23"/>
      <c r="IF63" s="23"/>
      <c r="IG63" s="23"/>
      <c r="IH63" s="23"/>
      <c r="II63" s="23"/>
    </row>
    <row r="64" spans="1:243" s="22" customFormat="1" ht="18.75" customHeight="1">
      <c r="A64" s="59">
        <v>8.02</v>
      </c>
      <c r="B64" s="64" t="s">
        <v>186</v>
      </c>
      <c r="C64" s="39" t="s">
        <v>129</v>
      </c>
      <c r="D64" s="61">
        <v>36</v>
      </c>
      <c r="E64" s="62" t="s">
        <v>52</v>
      </c>
      <c r="F64" s="63">
        <v>256.77</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ROUND(total_amount_ba($B$2,$D$2,D64,F64,J64,K64,M64),0)</f>
        <v>9244</v>
      </c>
      <c r="BB64" s="54">
        <f>BA64+SUM(N64:AZ64)</f>
        <v>9244</v>
      </c>
      <c r="BC64" s="50" t="str">
        <f>SpellNumber(L64,BB64)</f>
        <v>INR  Nine Thousand Two Hundred &amp; Forty Four  Only</v>
      </c>
      <c r="IA64" s="22">
        <v>8.02</v>
      </c>
      <c r="IB64" s="22" t="s">
        <v>186</v>
      </c>
      <c r="IC64" s="22" t="s">
        <v>129</v>
      </c>
      <c r="ID64" s="22">
        <v>36</v>
      </c>
      <c r="IE64" s="23" t="s">
        <v>52</v>
      </c>
      <c r="IF64" s="23"/>
      <c r="IG64" s="23"/>
      <c r="IH64" s="23"/>
      <c r="II64" s="23"/>
    </row>
    <row r="65" spans="1:243" s="22" customFormat="1" ht="28.5">
      <c r="A65" s="63">
        <v>8.03</v>
      </c>
      <c r="B65" s="60" t="s">
        <v>187</v>
      </c>
      <c r="C65" s="39" t="s">
        <v>130</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22">
        <v>8.03</v>
      </c>
      <c r="IB65" s="22" t="s">
        <v>187</v>
      </c>
      <c r="IC65" s="22" t="s">
        <v>130</v>
      </c>
      <c r="IE65" s="23"/>
      <c r="IF65" s="23"/>
      <c r="IG65" s="23"/>
      <c r="IH65" s="23"/>
      <c r="II65" s="23"/>
    </row>
    <row r="66" spans="1:243" s="22" customFormat="1" ht="33" customHeight="1">
      <c r="A66" s="59">
        <v>8.04</v>
      </c>
      <c r="B66" s="60" t="s">
        <v>188</v>
      </c>
      <c r="C66" s="39" t="s">
        <v>131</v>
      </c>
      <c r="D66" s="61">
        <v>80</v>
      </c>
      <c r="E66" s="62" t="s">
        <v>52</v>
      </c>
      <c r="F66" s="63">
        <v>144.41</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ROUND(total_amount_ba($B$2,$D$2,D66,F66,J66,K66,M66),0)</f>
        <v>11553</v>
      </c>
      <c r="BB66" s="54">
        <f>BA66+SUM(N66:AZ66)</f>
        <v>11553</v>
      </c>
      <c r="BC66" s="50" t="str">
        <f>SpellNumber(L66,BB66)</f>
        <v>INR  Eleven Thousand Five Hundred &amp; Fifty Three  Only</v>
      </c>
      <c r="IA66" s="22">
        <v>8.04</v>
      </c>
      <c r="IB66" s="22" t="s">
        <v>188</v>
      </c>
      <c r="IC66" s="22" t="s">
        <v>131</v>
      </c>
      <c r="ID66" s="22">
        <v>80</v>
      </c>
      <c r="IE66" s="23" t="s">
        <v>52</v>
      </c>
      <c r="IF66" s="23"/>
      <c r="IG66" s="23"/>
      <c r="IH66" s="23"/>
      <c r="II66" s="23"/>
    </row>
    <row r="67" spans="1:243" s="22" customFormat="1" ht="42.75">
      <c r="A67" s="59">
        <v>8.05</v>
      </c>
      <c r="B67" s="60" t="s">
        <v>74</v>
      </c>
      <c r="C67" s="39" t="s">
        <v>132</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22">
        <v>8.05</v>
      </c>
      <c r="IB67" s="22" t="s">
        <v>74</v>
      </c>
      <c r="IC67" s="22" t="s">
        <v>132</v>
      </c>
      <c r="IE67" s="23"/>
      <c r="IF67" s="23"/>
      <c r="IG67" s="23"/>
      <c r="IH67" s="23"/>
      <c r="II67" s="23"/>
    </row>
    <row r="68" spans="1:243" s="22" customFormat="1" ht="28.5">
      <c r="A68" s="63">
        <v>8.06</v>
      </c>
      <c r="B68" s="60" t="s">
        <v>75</v>
      </c>
      <c r="C68" s="39" t="s">
        <v>133</v>
      </c>
      <c r="D68" s="61">
        <v>11</v>
      </c>
      <c r="E68" s="62" t="s">
        <v>52</v>
      </c>
      <c r="F68" s="63">
        <v>106.57</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ROUND(total_amount_ba($B$2,$D$2,D68,F68,J68,K68,M68),0)</f>
        <v>1172</v>
      </c>
      <c r="BB68" s="54">
        <f>BA68+SUM(N68:AZ68)</f>
        <v>1172</v>
      </c>
      <c r="BC68" s="50" t="str">
        <f>SpellNumber(L68,BB68)</f>
        <v>INR  One Thousand One Hundred &amp; Seventy Two  Only</v>
      </c>
      <c r="IA68" s="22">
        <v>8.06</v>
      </c>
      <c r="IB68" s="22" t="s">
        <v>75</v>
      </c>
      <c r="IC68" s="22" t="s">
        <v>133</v>
      </c>
      <c r="ID68" s="22">
        <v>11</v>
      </c>
      <c r="IE68" s="23" t="s">
        <v>52</v>
      </c>
      <c r="IF68" s="23"/>
      <c r="IG68" s="23"/>
      <c r="IH68" s="23"/>
      <c r="II68" s="23"/>
    </row>
    <row r="69" spans="1:243" s="22" customFormat="1" ht="15.75">
      <c r="A69" s="59">
        <v>9</v>
      </c>
      <c r="B69" s="64" t="s">
        <v>84</v>
      </c>
      <c r="C69" s="39" t="s">
        <v>134</v>
      </c>
      <c r="D69" s="71"/>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3"/>
      <c r="IA69" s="22">
        <v>9</v>
      </c>
      <c r="IB69" s="22" t="s">
        <v>84</v>
      </c>
      <c r="IC69" s="22" t="s">
        <v>134</v>
      </c>
      <c r="IE69" s="23"/>
      <c r="IF69" s="23"/>
      <c r="IG69" s="23"/>
      <c r="IH69" s="23"/>
      <c r="II69" s="23"/>
    </row>
    <row r="70" spans="1:243" s="22" customFormat="1" ht="74.25" customHeight="1">
      <c r="A70" s="59">
        <v>9.01</v>
      </c>
      <c r="B70" s="64" t="s">
        <v>189</v>
      </c>
      <c r="C70" s="39" t="s">
        <v>135</v>
      </c>
      <c r="D70" s="71"/>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3"/>
      <c r="IA70" s="22">
        <v>9.01</v>
      </c>
      <c r="IB70" s="22" t="s">
        <v>189</v>
      </c>
      <c r="IC70" s="22" t="s">
        <v>135</v>
      </c>
      <c r="IE70" s="23"/>
      <c r="IF70" s="23"/>
      <c r="IG70" s="23"/>
      <c r="IH70" s="23"/>
      <c r="II70" s="23"/>
    </row>
    <row r="71" spans="1:243" s="22" customFormat="1" ht="21.75" customHeight="1">
      <c r="A71" s="63">
        <v>9.02</v>
      </c>
      <c r="B71" s="60" t="s">
        <v>190</v>
      </c>
      <c r="C71" s="39" t="s">
        <v>136</v>
      </c>
      <c r="D71" s="61">
        <v>0.3</v>
      </c>
      <c r="E71" s="62" t="s">
        <v>64</v>
      </c>
      <c r="F71" s="63">
        <v>1288.82</v>
      </c>
      <c r="G71" s="40"/>
      <c r="H71" s="24"/>
      <c r="I71" s="47" t="s">
        <v>38</v>
      </c>
      <c r="J71" s="48">
        <f>IF(I71="Less(-)",-1,1)</f>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ROUND(total_amount_ba($B$2,$D$2,D71,F71,J71,K71,M71),0)</f>
        <v>387</v>
      </c>
      <c r="BB71" s="54">
        <f>BA71+SUM(N71:AZ71)</f>
        <v>387</v>
      </c>
      <c r="BC71" s="50" t="str">
        <f>SpellNumber(L71,BB71)</f>
        <v>INR  Three Hundred &amp; Eighty Seven  Only</v>
      </c>
      <c r="IA71" s="22">
        <v>9.02</v>
      </c>
      <c r="IB71" s="22" t="s">
        <v>190</v>
      </c>
      <c r="IC71" s="22" t="s">
        <v>136</v>
      </c>
      <c r="ID71" s="22">
        <v>0.3</v>
      </c>
      <c r="IE71" s="23" t="s">
        <v>64</v>
      </c>
      <c r="IF71" s="23"/>
      <c r="IG71" s="23"/>
      <c r="IH71" s="23"/>
      <c r="II71" s="23"/>
    </row>
    <row r="72" spans="1:243" s="22" customFormat="1" ht="71.25">
      <c r="A72" s="59">
        <v>9.03</v>
      </c>
      <c r="B72" s="60" t="s">
        <v>85</v>
      </c>
      <c r="C72" s="39" t="s">
        <v>137</v>
      </c>
      <c r="D72" s="71"/>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3"/>
      <c r="IA72" s="22">
        <v>9.03</v>
      </c>
      <c r="IB72" s="22" t="s">
        <v>85</v>
      </c>
      <c r="IC72" s="22" t="s">
        <v>137</v>
      </c>
      <c r="IE72" s="23"/>
      <c r="IF72" s="23"/>
      <c r="IG72" s="23"/>
      <c r="IH72" s="23"/>
      <c r="II72" s="23"/>
    </row>
    <row r="73" spans="1:243" s="22" customFormat="1" ht="28.5">
      <c r="A73" s="59">
        <v>9.04</v>
      </c>
      <c r="B73" s="60" t="s">
        <v>86</v>
      </c>
      <c r="C73" s="39" t="s">
        <v>138</v>
      </c>
      <c r="D73" s="61">
        <v>1</v>
      </c>
      <c r="E73" s="62" t="s">
        <v>65</v>
      </c>
      <c r="F73" s="63">
        <v>329.37</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ROUND(total_amount_ba($B$2,$D$2,D73,F73,J73,K73,M73),0)</f>
        <v>329</v>
      </c>
      <c r="BB73" s="54">
        <f>BA73+SUM(N73:AZ73)</f>
        <v>329</v>
      </c>
      <c r="BC73" s="50" t="str">
        <f>SpellNumber(L73,BB73)</f>
        <v>INR  Three Hundred &amp; Twenty Nine  Only</v>
      </c>
      <c r="IA73" s="22">
        <v>9.04</v>
      </c>
      <c r="IB73" s="22" t="s">
        <v>86</v>
      </c>
      <c r="IC73" s="22" t="s">
        <v>138</v>
      </c>
      <c r="ID73" s="22">
        <v>1</v>
      </c>
      <c r="IE73" s="23" t="s">
        <v>65</v>
      </c>
      <c r="IF73" s="23"/>
      <c r="IG73" s="23"/>
      <c r="IH73" s="23"/>
      <c r="II73" s="23"/>
    </row>
    <row r="74" spans="1:243" s="22" customFormat="1" ht="20.25" customHeight="1">
      <c r="A74" s="63">
        <v>10</v>
      </c>
      <c r="B74" s="60" t="s">
        <v>191</v>
      </c>
      <c r="C74" s="39" t="s">
        <v>139</v>
      </c>
      <c r="D74" s="71"/>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3"/>
      <c r="IA74" s="22">
        <v>10</v>
      </c>
      <c r="IB74" s="22" t="s">
        <v>191</v>
      </c>
      <c r="IC74" s="22" t="s">
        <v>139</v>
      </c>
      <c r="IE74" s="23"/>
      <c r="IF74" s="23"/>
      <c r="IG74" s="23"/>
      <c r="IH74" s="23"/>
      <c r="II74" s="23"/>
    </row>
    <row r="75" spans="1:243" s="22" customFormat="1" ht="99.75">
      <c r="A75" s="59">
        <v>10.01</v>
      </c>
      <c r="B75" s="64" t="s">
        <v>192</v>
      </c>
      <c r="C75" s="39" t="s">
        <v>140</v>
      </c>
      <c r="D75" s="61">
        <v>1.2</v>
      </c>
      <c r="E75" s="62" t="s">
        <v>64</v>
      </c>
      <c r="F75" s="63">
        <v>5998.11</v>
      </c>
      <c r="G75" s="40"/>
      <c r="H75" s="24"/>
      <c r="I75" s="47" t="s">
        <v>38</v>
      </c>
      <c r="J75" s="48">
        <f>IF(I75="Less(-)",-1,1)</f>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ROUND(total_amount_ba($B$2,$D$2,D75,F75,J75,K75,M75),0)</f>
        <v>7198</v>
      </c>
      <c r="BB75" s="54">
        <f>BA75+SUM(N75:AZ75)</f>
        <v>7198</v>
      </c>
      <c r="BC75" s="50" t="str">
        <f>SpellNumber(L75,BB75)</f>
        <v>INR  Seven Thousand One Hundred &amp; Ninety Eight  Only</v>
      </c>
      <c r="IA75" s="22">
        <v>10.01</v>
      </c>
      <c r="IB75" s="22" t="s">
        <v>192</v>
      </c>
      <c r="IC75" s="22" t="s">
        <v>140</v>
      </c>
      <c r="ID75" s="22">
        <v>1.2</v>
      </c>
      <c r="IE75" s="23" t="s">
        <v>64</v>
      </c>
      <c r="IF75" s="23"/>
      <c r="IG75" s="23"/>
      <c r="IH75" s="23"/>
      <c r="II75" s="23"/>
    </row>
    <row r="76" spans="1:243" s="22" customFormat="1" ht="21.75" customHeight="1">
      <c r="A76" s="59">
        <v>11</v>
      </c>
      <c r="B76" s="64" t="s">
        <v>193</v>
      </c>
      <c r="C76" s="39" t="s">
        <v>141</v>
      </c>
      <c r="D76" s="71"/>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3"/>
      <c r="IA76" s="22">
        <v>11</v>
      </c>
      <c r="IB76" s="22" t="s">
        <v>193</v>
      </c>
      <c r="IC76" s="22" t="s">
        <v>141</v>
      </c>
      <c r="IE76" s="23"/>
      <c r="IF76" s="23"/>
      <c r="IG76" s="23"/>
      <c r="IH76" s="23"/>
      <c r="II76" s="23"/>
    </row>
    <row r="77" spans="1:243" s="22" customFormat="1" ht="273" customHeight="1">
      <c r="A77" s="63">
        <v>11.01</v>
      </c>
      <c r="B77" s="60" t="s">
        <v>194</v>
      </c>
      <c r="C77" s="39" t="s">
        <v>142</v>
      </c>
      <c r="D77" s="71"/>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3"/>
      <c r="IA77" s="22">
        <v>11.01</v>
      </c>
      <c r="IB77" s="22" t="s">
        <v>194</v>
      </c>
      <c r="IC77" s="22" t="s">
        <v>142</v>
      </c>
      <c r="IE77" s="23"/>
      <c r="IF77" s="23"/>
      <c r="IG77" s="23"/>
      <c r="IH77" s="23"/>
      <c r="II77" s="23"/>
    </row>
    <row r="78" spans="1:243" s="22" customFormat="1" ht="15.75">
      <c r="A78" s="59">
        <v>11.02</v>
      </c>
      <c r="B78" s="60" t="s">
        <v>195</v>
      </c>
      <c r="C78" s="39" t="s">
        <v>143</v>
      </c>
      <c r="D78" s="71"/>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A78" s="22">
        <v>11.02</v>
      </c>
      <c r="IB78" s="22" t="s">
        <v>195</v>
      </c>
      <c r="IC78" s="22" t="s">
        <v>143</v>
      </c>
      <c r="IE78" s="23"/>
      <c r="IF78" s="23"/>
      <c r="IG78" s="23"/>
      <c r="IH78" s="23"/>
      <c r="II78" s="23"/>
    </row>
    <row r="79" spans="1:243" s="22" customFormat="1" ht="71.25">
      <c r="A79" s="59">
        <v>11.03</v>
      </c>
      <c r="B79" s="60" t="s">
        <v>196</v>
      </c>
      <c r="C79" s="39" t="s">
        <v>144</v>
      </c>
      <c r="D79" s="61">
        <v>26</v>
      </c>
      <c r="E79" s="62" t="s">
        <v>66</v>
      </c>
      <c r="F79" s="63">
        <v>371.72</v>
      </c>
      <c r="G79" s="40"/>
      <c r="H79" s="24"/>
      <c r="I79" s="47" t="s">
        <v>38</v>
      </c>
      <c r="J79" s="48">
        <f aca="true" t="shared" si="4" ref="J78:J85">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 aca="true" t="shared" si="5" ref="BA78:BA85">ROUND(total_amount_ba($B$2,$D$2,D79,F79,J79,K79,M79),0)</f>
        <v>9665</v>
      </c>
      <c r="BB79" s="54">
        <f aca="true" t="shared" si="6" ref="BB78:BB85">BA79+SUM(N79:AZ79)</f>
        <v>9665</v>
      </c>
      <c r="BC79" s="50" t="str">
        <f aca="true" t="shared" si="7" ref="BC78:BC85">SpellNumber(L79,BB79)</f>
        <v>INR  Nine Thousand Six Hundred &amp; Sixty Five  Only</v>
      </c>
      <c r="IA79" s="22">
        <v>11.03</v>
      </c>
      <c r="IB79" s="22" t="s">
        <v>196</v>
      </c>
      <c r="IC79" s="22" t="s">
        <v>144</v>
      </c>
      <c r="ID79" s="22">
        <v>26</v>
      </c>
      <c r="IE79" s="23" t="s">
        <v>66</v>
      </c>
      <c r="IF79" s="23"/>
      <c r="IG79" s="23"/>
      <c r="IH79" s="23"/>
      <c r="II79" s="23"/>
    </row>
    <row r="80" spans="1:243" s="22" customFormat="1" ht="114">
      <c r="A80" s="63">
        <v>11.04</v>
      </c>
      <c r="B80" s="60" t="s">
        <v>197</v>
      </c>
      <c r="C80" s="39" t="s">
        <v>145</v>
      </c>
      <c r="D80" s="71"/>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3"/>
      <c r="IA80" s="22">
        <v>11.04</v>
      </c>
      <c r="IB80" s="22" t="s">
        <v>197</v>
      </c>
      <c r="IC80" s="22" t="s">
        <v>145</v>
      </c>
      <c r="IE80" s="23"/>
      <c r="IF80" s="23"/>
      <c r="IG80" s="23"/>
      <c r="IH80" s="23"/>
      <c r="II80" s="23"/>
    </row>
    <row r="81" spans="1:243" s="22" customFormat="1" ht="71.25">
      <c r="A81" s="59">
        <v>11.05</v>
      </c>
      <c r="B81" s="64" t="s">
        <v>196</v>
      </c>
      <c r="C81" s="39" t="s">
        <v>146</v>
      </c>
      <c r="D81" s="61">
        <v>36</v>
      </c>
      <c r="E81" s="62" t="s">
        <v>66</v>
      </c>
      <c r="F81" s="63">
        <v>450.15</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 t="shared" si="5"/>
        <v>16205</v>
      </c>
      <c r="BB81" s="54">
        <f t="shared" si="6"/>
        <v>16205</v>
      </c>
      <c r="BC81" s="50" t="str">
        <f t="shared" si="7"/>
        <v>INR  Sixteen Thousand Two Hundred &amp; Five  Only</v>
      </c>
      <c r="IA81" s="22">
        <v>11.05</v>
      </c>
      <c r="IB81" s="22" t="s">
        <v>196</v>
      </c>
      <c r="IC81" s="22" t="s">
        <v>146</v>
      </c>
      <c r="ID81" s="22">
        <v>36</v>
      </c>
      <c r="IE81" s="23" t="s">
        <v>66</v>
      </c>
      <c r="IF81" s="23"/>
      <c r="IG81" s="23"/>
      <c r="IH81" s="23"/>
      <c r="II81" s="23"/>
    </row>
    <row r="82" spans="1:243" s="22" customFormat="1" ht="60" customHeight="1">
      <c r="A82" s="59">
        <v>11.06</v>
      </c>
      <c r="B82" s="64" t="s">
        <v>198</v>
      </c>
      <c r="C82" s="39" t="s">
        <v>147</v>
      </c>
      <c r="D82" s="71"/>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3"/>
      <c r="IA82" s="22">
        <v>11.06</v>
      </c>
      <c r="IB82" s="22" t="s">
        <v>198</v>
      </c>
      <c r="IC82" s="22" t="s">
        <v>147</v>
      </c>
      <c r="IE82" s="23"/>
      <c r="IF82" s="23"/>
      <c r="IG82" s="23"/>
      <c r="IH82" s="23"/>
      <c r="II82" s="23"/>
    </row>
    <row r="83" spans="1:243" s="22" customFormat="1" ht="35.25" customHeight="1">
      <c r="A83" s="63">
        <v>11.07</v>
      </c>
      <c r="B83" s="60" t="s">
        <v>199</v>
      </c>
      <c r="C83" s="39" t="s">
        <v>148</v>
      </c>
      <c r="D83" s="61">
        <v>2.1</v>
      </c>
      <c r="E83" s="62" t="s">
        <v>52</v>
      </c>
      <c r="F83" s="63">
        <v>917.93</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5"/>
        <v>1928</v>
      </c>
      <c r="BB83" s="54">
        <f t="shared" si="6"/>
        <v>1928</v>
      </c>
      <c r="BC83" s="50" t="str">
        <f t="shared" si="7"/>
        <v>INR  One Thousand Nine Hundred &amp; Twenty Eight  Only</v>
      </c>
      <c r="IA83" s="22">
        <v>11.07</v>
      </c>
      <c r="IB83" s="22" t="s">
        <v>199</v>
      </c>
      <c r="IC83" s="22" t="s">
        <v>148</v>
      </c>
      <c r="ID83" s="22">
        <v>2.1</v>
      </c>
      <c r="IE83" s="23" t="s">
        <v>52</v>
      </c>
      <c r="IF83" s="23"/>
      <c r="IG83" s="23"/>
      <c r="IH83" s="23"/>
      <c r="II83" s="23"/>
    </row>
    <row r="84" spans="1:243" s="22" customFormat="1" ht="106.5" customHeight="1">
      <c r="A84" s="59">
        <v>11.08</v>
      </c>
      <c r="B84" s="60" t="s">
        <v>200</v>
      </c>
      <c r="C84" s="39" t="s">
        <v>149</v>
      </c>
      <c r="D84" s="71"/>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3"/>
      <c r="IA84" s="22">
        <v>11.08</v>
      </c>
      <c r="IB84" s="22" t="s">
        <v>200</v>
      </c>
      <c r="IC84" s="22" t="s">
        <v>149</v>
      </c>
      <c r="IE84" s="23"/>
      <c r="IF84" s="23"/>
      <c r="IG84" s="23"/>
      <c r="IH84" s="23"/>
      <c r="II84" s="23"/>
    </row>
    <row r="85" spans="1:243" s="22" customFormat="1" ht="42.75">
      <c r="A85" s="59">
        <v>11.09</v>
      </c>
      <c r="B85" s="60" t="s">
        <v>201</v>
      </c>
      <c r="C85" s="39" t="s">
        <v>150</v>
      </c>
      <c r="D85" s="61">
        <v>1</v>
      </c>
      <c r="E85" s="62" t="s">
        <v>52</v>
      </c>
      <c r="F85" s="63">
        <v>1136.69</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 t="shared" si="5"/>
        <v>1137</v>
      </c>
      <c r="BB85" s="54">
        <f t="shared" si="6"/>
        <v>1137</v>
      </c>
      <c r="BC85" s="50" t="str">
        <f t="shared" si="7"/>
        <v>INR  One Thousand One Hundred &amp; Thirty Seven  Only</v>
      </c>
      <c r="IA85" s="22">
        <v>11.09</v>
      </c>
      <c r="IB85" s="22" t="s">
        <v>201</v>
      </c>
      <c r="IC85" s="22" t="s">
        <v>150</v>
      </c>
      <c r="ID85" s="22">
        <v>1</v>
      </c>
      <c r="IE85" s="23" t="s">
        <v>52</v>
      </c>
      <c r="IF85" s="23"/>
      <c r="IG85" s="23"/>
      <c r="IH85" s="23"/>
      <c r="II85" s="23"/>
    </row>
    <row r="86" spans="1:55" ht="28.5">
      <c r="A86" s="25" t="s">
        <v>46</v>
      </c>
      <c r="B86" s="26"/>
      <c r="C86" s="27"/>
      <c r="D86" s="43"/>
      <c r="E86" s="43"/>
      <c r="F86" s="43"/>
      <c r="G86" s="43"/>
      <c r="H86" s="55"/>
      <c r="I86" s="55"/>
      <c r="J86" s="55"/>
      <c r="K86" s="55"/>
      <c r="L86" s="56"/>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57">
        <f>SUM(BA13:BA85)</f>
        <v>226840</v>
      </c>
      <c r="BB86" s="58">
        <f>SUM(BB13:BB85)</f>
        <v>226840</v>
      </c>
      <c r="BC86" s="50" t="str">
        <f>SpellNumber(L86,BB86)</f>
        <v>  Two Lakh Twenty Six Thousand Eight Hundred &amp; Forty  Only</v>
      </c>
    </row>
    <row r="87" spans="1:55" ht="32.25" customHeight="1">
      <c r="A87" s="26" t="s">
        <v>47</v>
      </c>
      <c r="B87" s="28"/>
      <c r="C87" s="29"/>
      <c r="D87" s="30"/>
      <c r="E87" s="44" t="s">
        <v>54</v>
      </c>
      <c r="F87" s="45"/>
      <c r="G87" s="31"/>
      <c r="H87" s="32"/>
      <c r="I87" s="32"/>
      <c r="J87" s="32"/>
      <c r="K87" s="33"/>
      <c r="L87" s="34"/>
      <c r="M87" s="35"/>
      <c r="N87" s="36"/>
      <c r="O87" s="22"/>
      <c r="P87" s="22"/>
      <c r="Q87" s="22"/>
      <c r="R87" s="22"/>
      <c r="S87" s="22"/>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7">
        <f>IF(ISBLANK(F87),0,IF(E87="Excess (+)",ROUND(BA86+(BA86*F87),2),IF(E87="Less (-)",ROUND(BA86+(BA86*F87*(-1)),2),IF(E87="At Par",BA86,0))))</f>
        <v>0</v>
      </c>
      <c r="BB87" s="38">
        <f>ROUND(BA87,0)</f>
        <v>0</v>
      </c>
      <c r="BC87" s="21" t="str">
        <f>SpellNumber($E$2,BB87)</f>
        <v>INR Zero Only</v>
      </c>
    </row>
    <row r="88" spans="1:55" ht="18">
      <c r="A88" s="25" t="s">
        <v>48</v>
      </c>
      <c r="B88" s="25"/>
      <c r="C88" s="66" t="str">
        <f>SpellNumber($E$2,BB87)</f>
        <v>INR Zero Only</v>
      </c>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row>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9" ht="15"/>
    <row r="200" ht="15"/>
    <row r="201" ht="15"/>
    <row r="202" ht="15"/>
    <row r="204" ht="15"/>
    <row r="205" ht="15"/>
    <row r="206" ht="15"/>
    <row r="207" ht="15"/>
    <row r="208" ht="15"/>
    <row r="209" ht="15"/>
    <row r="210" ht="15"/>
    <row r="211" ht="15"/>
    <row r="212" ht="15"/>
    <row r="213" ht="15"/>
    <row r="214" ht="15"/>
    <row r="215" ht="15"/>
    <row r="216" ht="15"/>
    <row r="217" ht="15"/>
    <row r="218" ht="15"/>
    <row r="219" ht="15"/>
    <row r="221" ht="15"/>
    <row r="223" ht="15"/>
    <row r="224" ht="15"/>
    <row r="225" ht="15"/>
    <row r="226" ht="15"/>
    <row r="227" ht="15"/>
    <row r="228" ht="15"/>
    <row r="230" ht="15"/>
    <row r="231" ht="15"/>
    <row r="232" ht="15"/>
    <row r="233" ht="15"/>
    <row r="234" ht="15"/>
    <row r="235" ht="15"/>
    <row r="236" ht="15"/>
    <row r="237" ht="15"/>
    <row r="238" ht="15"/>
    <row r="239" ht="15"/>
    <row r="240" ht="15"/>
    <row r="242" ht="15"/>
    <row r="243" ht="15"/>
    <row r="244" ht="15"/>
    <row r="245" ht="15"/>
    <row r="246" ht="15"/>
    <row r="247" ht="15"/>
    <row r="248" ht="15"/>
    <row r="249" ht="15"/>
    <row r="250" ht="15"/>
    <row r="251" ht="15"/>
    <row r="252"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9" ht="15"/>
    <row r="280" ht="15"/>
    <row r="281" ht="15"/>
    <row r="282" ht="15"/>
  </sheetData>
  <sheetProtection password="9E83" sheet="1"/>
  <autoFilter ref="A11:BC88"/>
  <mergeCells count="45">
    <mergeCell ref="D77:BC77"/>
    <mergeCell ref="D78:BC78"/>
    <mergeCell ref="D80:BC80"/>
    <mergeCell ref="D82:BC82"/>
    <mergeCell ref="D84:BC84"/>
    <mergeCell ref="D67:BC67"/>
    <mergeCell ref="D69:BC69"/>
    <mergeCell ref="D70:BC70"/>
    <mergeCell ref="D72:BC72"/>
    <mergeCell ref="D74:BC74"/>
    <mergeCell ref="D76:BC76"/>
    <mergeCell ref="D56:BC56"/>
    <mergeCell ref="D58:BC58"/>
    <mergeCell ref="D60:BC60"/>
    <mergeCell ref="D62:BC62"/>
    <mergeCell ref="D63:BC63"/>
    <mergeCell ref="D65:BC65"/>
    <mergeCell ref="D45:BC45"/>
    <mergeCell ref="D47:BC47"/>
    <mergeCell ref="D49:BC49"/>
    <mergeCell ref="D51:BC51"/>
    <mergeCell ref="D53:BC53"/>
    <mergeCell ref="D54:BC54"/>
    <mergeCell ref="D30:BC30"/>
    <mergeCell ref="D32:BC32"/>
    <mergeCell ref="D35:BC35"/>
    <mergeCell ref="D38:BC38"/>
    <mergeCell ref="D40:BC40"/>
    <mergeCell ref="D43:BC43"/>
    <mergeCell ref="D16:BC16"/>
    <mergeCell ref="D17:BC17"/>
    <mergeCell ref="D22:BC22"/>
    <mergeCell ref="D23:BC23"/>
    <mergeCell ref="D25:BC25"/>
    <mergeCell ref="D28:BC28"/>
    <mergeCell ref="A9:BC9"/>
    <mergeCell ref="C88:BC88"/>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7">
      <formula1>IF(E87="Select",-1,IF(E87="At Par",0,0))</formula1>
      <formula2>IF(E87="Select",-1,IF(E87="At Par",0,0.99))</formula2>
    </dataValidation>
    <dataValidation type="list" allowBlank="1" showErrorMessage="1" sqref="E8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7">
      <formula1>0</formula1>
      <formula2>99.9</formula2>
    </dataValidation>
    <dataValidation type="list" allowBlank="1" showErrorMessage="1" sqref="D13:D14 K15 D16:D17 K18:K21 D22:D23 K24 D25 K26:K27 D28 K29 D30 K31 D32 K33:K34 D35 K36:K37 D38 K39 D40 K41:K42 D43 K44 D45 K46 D47 K48 D49 K50 D51 K52 D53:D54 K55 D56 K57 D58 K59 D60 K61 D62:D63 K64 D65 K66 D67 K68 D69:D70 K71 D72 K73 D74 K75 D76:D78 K79 D80 K81 D82 K83 K85 D8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21 G24:H24 G26:H27 G29:H29 G31:H31 G33:H34 G36:H37 G39:H39 G41:H42 G44:H44 G46:H46 G48:H48 G50:H50 G52:H52 G55:H55 G57:H57 G59:H59 G61:H61 G64:H64 G66:H66 G68:H68 G71:H71 G73:H73 G75:H75 G79:H79 G81:H81 G83:H83 G85:H85">
      <formula1>0</formula1>
      <formula2>999999999999999</formula2>
    </dataValidation>
    <dataValidation allowBlank="1" showInputMessage="1" showErrorMessage="1" promptTitle="Addition / Deduction" prompt="Please Choose the correct One" sqref="J15 J18:J21 J24 J26:J27 J29 J31 J33:J34 J36:J37 J39 J41:J42 J44 J46 J48 J50 J52 J55 J57 J59 J61 J64 J66 J68 J71 J73 J75 J79 J81 J83 J85">
      <formula1>0</formula1>
      <formula2>0</formula2>
    </dataValidation>
    <dataValidation type="list" showErrorMessage="1" sqref="I15 I18:I21 I24 I26:I27 I29 I31 I33:I34 I36:I37 I39 I41:I42 I44 I46 I48 I50 I52 I55 I57 I59 I61 I64 I66 I68 I71 I73 I75 I79 I81 I83 I8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1 N24:O24 N26:O27 N29:O29 N31:O31 N33:O34 N36:O37 N39:O39 N41:O42 N44:O44 N46:O46 N48:O48 N50:O50 N52:O52 N55:O55 N57:O57 N59:O59 N61:O61 N64:O64 N66:O66 N68:O68 N71:O71 N73:O73 N75:O75 N79:O79 N81:O81 N83:O83 N85:O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1 R24 R26:R27 R29 R31 R33:R34 R36:R37 R39 R41:R42 R44 R46 R48 R50 R52 R55 R57 R59 R61 R64 R66 R68 R71 R73 R75 R79 R81 R83 R8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1 Q24 Q26:Q27 Q29 Q31 Q33:Q34 Q36:Q37 Q39 Q41:Q42 Q44 Q46 Q48 Q50 Q52 Q55 Q57 Q59 Q61 Q64 Q66 Q68 Q71 Q73 Q75 Q79 Q81 Q83 Q8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1 M24 M26:M27 M29 M31 M33:M34 M36:M37 M39 M41:M42 M44 M46 M48 M50 M52 M55 M57 M59 M61 M64 M66 M68 M71 M73 M75 M79 M81 M83 M85">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21 D24 D26:D27 D29 D31 D33:D34 D36:D37 D39 D41:D42 D44 D46 D48 D50 D52 D55 D57 D59 D61 D64 D66 D68 D71 D73 D75 D79 D81 D83 D8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1 F24 F26:F27 F29 F31 F33:F34 F36:F37 F39 F41:F42 F44 F46 F48 F50 F52 F55 F57 F59 F61 F64 F66 F68 F71 F73 F75 F79 F81 F83 F8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5 L84">
      <formula1>"INR"</formula1>
    </dataValidation>
    <dataValidation allowBlank="1" showInputMessage="1" showErrorMessage="1" promptTitle="Itemcode/Make" prompt="Please enter text" sqref="C13:C85">
      <formula1>0</formula1>
      <formula2>0</formula2>
    </dataValidation>
    <dataValidation type="decimal" allowBlank="1" showInputMessage="1" showErrorMessage="1" errorTitle="Invalid Entry" error="Only Numeric Values are allowed. " sqref="A13:A85">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2022-04-11T09:28:41Z</cp:lastPrinted>
  <dcterms:created xsi:type="dcterms:W3CDTF">2009-01-30T06:42:42Z</dcterms:created>
  <dcterms:modified xsi:type="dcterms:W3CDTF">2022-04-11T09:29:02Z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