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'BoQ1'!$A$11:$BC$93</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'BoQ1'!$A$1:$BC$93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<sst xmlns="http://schemas.openxmlformats.org/spreadsheetml/2006/main" count="622" uniqueCount="217">
  <si>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</si>
  <si>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</si>
  <si>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</si>
  <si>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</si>
  <si>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</si>
  <si>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</si>
  <si>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</si>
  <si>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</si>
  <si>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</si>
  <si>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</si>
  <si>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</si>
  <si>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</si>
  <si>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</si>
  <si>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</si>
  <si>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</si>
  <si>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</si>
  <si>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</si>
  <si>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</si>
  <si>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</si>
  <si>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</si>
  <si>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</si>
  <si>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</si>
  <si>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</si>
  <si>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</si>
  <si>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</si>
  <si>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</si>
  <si>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</si>
  <si>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</si>
  <si>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</si>
  <si>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</si>
  <si>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</si>
  <si>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</si>
  <si>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</si>
  <si>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</si>
  <si>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</si>
  <si>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</si>
  <si>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</si>
  <si>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</si>
  <si>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</si>
  <si>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</si>
  <si>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</si>
  <si>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</si>
  <si>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</si>
  <si>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</si>
  <si>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</si>
  <si>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</si>
  <si>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</si>
  <si>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</si>
  <si>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</si>
  <si>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</si>
  <si>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</si>
  <si>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</si>
  <si>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</si>
  <si>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</si>
  <si>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</si>
  <si>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</si>
  <si>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</si>
  <si>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</si>
  <si>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</si>
  <si>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</si>
  <si>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</si>
  <si>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</si>
  <si>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</si>
  <si>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</si>
  <si>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</si>
  <si>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</si>
  <si>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</si>
  <si>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</si>
  <si>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</si>
  <si>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</si>
  <si>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Thermo-Mechanically Treated bars of grade Fe-500D or more.</t>
  </si>
  <si>
    <t>MASONRY WORK</t>
  </si>
  <si>
    <t>ROOFING</t>
  </si>
  <si>
    <t>metre</t>
  </si>
  <si>
    <t>Tender Inviting Authority: Superintending Engineer, IWD, IIT, Kanpur</t>
  </si>
  <si>
    <t>6 mm cement plaster of mix :</t>
  </si>
  <si>
    <t>1:3 (1 cement : 3 fine sand)</t>
  </si>
  <si>
    <t>MINOR CIVIL MAINTENANCE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</si>
  <si>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</si>
  <si>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</si>
  <si>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</si>
  <si>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</si>
  <si>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</si>
  <si>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</si>
  <si>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</si>
  <si>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Painting with synthetic enamel paint of approved brand and manufacture of required colour to give an even shade :</t>
  </si>
  <si>
    <t>One or more coats on old work</t>
  </si>
  <si>
    <t>DISMANTLING AND DEMOLISHING</t>
  </si>
  <si>
    <t>WATER SUPPLY</t>
  </si>
  <si>
    <t>15 mm dia nominal bore</t>
  </si>
  <si>
    <t>15 mm nominal bore</t>
  </si>
  <si>
    <t>Providing and fixing C.P. brass long body bib cock of approved quality conforming to IS standards and weighing not less than 690 gms.</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</si>
  <si>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</si>
  <si>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</si>
  <si>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</si>
  <si>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</si>
  <si>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</si>
  <si>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</si>
  <si>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</si>
  <si>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</si>
  <si>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</si>
  <si>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</si>
  <si>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</si>
  <si>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</si>
  <si>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</si>
  <si>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</si>
  <si>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</si>
  <si>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</si>
  <si>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</si>
  <si>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</si>
  <si>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</si>
  <si>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</si>
  <si>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</si>
  <si>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</si>
  <si>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</si>
  <si>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</si>
  <si>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</si>
  <si>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</si>
  <si>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</si>
  <si>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</si>
  <si>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</si>
  <si>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</si>
  <si>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</si>
  <si>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</si>
  <si>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</si>
  <si>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</si>
  <si>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</si>
  <si>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</si>
  <si>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</si>
  <si>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</si>
  <si>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</si>
  <si>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</si>
  <si>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</si>
  <si>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</si>
  <si>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</si>
  <si>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</si>
  <si>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</si>
  <si>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</si>
  <si>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</si>
  <si>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</si>
  <si>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</si>
  <si>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</si>
  <si>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</si>
  <si>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</si>
  <si>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</si>
  <si>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</si>
  <si>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</si>
  <si>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</si>
  <si>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</si>
  <si>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</si>
  <si>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</si>
  <si>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</si>
  <si>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</si>
  <si>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</si>
  <si>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</si>
  <si>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</si>
  <si>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</si>
  <si>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</si>
  <si>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</si>
  <si>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</si>
  <si>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</si>
  <si>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CARRIAGE OF MATERIALS</t>
  </si>
  <si>
    <t>By Mechanical Transport including loading,unloading and stacking</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</si>
  <si>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</si>
  <si>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</si>
  <si>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</si>
  <si>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Brick work with common burnt clay F.P.S. (non modular) bricks of class designation 7.5 in superstructure above plinth level up to floor V level in all shapes and sizes in :</t>
  </si>
  <si>
    <t>Cement mortar 1:6 (1 cement : 6 coarse sand)</t>
  </si>
  <si>
    <t>FLOORING</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</si>
  <si>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</si>
  <si>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</si>
  <si>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</si>
  <si>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Dismantling old plaster or skirting raking out joints and cleaning the surface for plaster including disposal of rubbish to the dumping ground within 50 metres lead.</t>
  </si>
  <si>
    <t>Providing and fixing G.I. Pipes complete with G.I. fittings and clamps, i/c making good the walls etc. concealed pipe, including painting with anti corrosive bitumastic paint, cutting chases and making good the wall :</t>
  </si>
  <si>
    <t>WATER PROOFING</t>
  </si>
  <si>
    <t>"Providing and fixing C.P. grating with or without hole for waste pipe for floor/ nahani trap 100 mm dia. weight not less than 100 grams.</t>
  </si>
  <si>
    <t>"Providing and fixing C.P flange for C.P bib cock/C.P angle stop cock.</t>
  </si>
  <si>
    <t>Each</t>
  </si>
  <si>
    <t>Lime, moorum, building rubbish Lead - 5 km</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</si>
  <si>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</si>
  <si>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</si>
  <si>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Suspended floors, roofs, landings, balconies and access platform</t>
  </si>
  <si>
    <t>Edges of slabs and breaks in floors and walls</t>
  </si>
  <si>
    <t>Under 20 cm wide</t>
  </si>
  <si>
    <t>Steel reinforcement for R.C.C. work including straightening, cutting, bending, placing in position and binding all complete upto plinth level.</t>
  </si>
  <si>
    <t>Add for plaster drip course/ groove in plastered surface or moulding to R.C.C. projections.</t>
  </si>
  <si>
    <t>Half brick masonry with common burnt clay F.P.S. (non modular) bricks of class designation 7.5 in foundations and plinth in :</t>
  </si>
  <si>
    <t>cement mortar 1:4 (1 cement : 4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</si>
  <si>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</si>
  <si>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</si>
  <si>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</si>
  <si>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</si>
  <si>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</si>
  <si>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Size of Tile 600x600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</si>
  <si>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</si>
  <si>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</si>
  <si>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</si>
  <si>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</si>
  <si>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</si>
  <si>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</si>
  <si>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12 mm cement plaster of mix :</t>
  </si>
  <si>
    <t>1:6 (1 cement: 6 fine sand)</t>
  </si>
  <si>
    <t>15 mm cement plaster on the rough side of single or half brick wall of mix :</t>
  </si>
  <si>
    <t>Neat cement punning.</t>
  </si>
  <si>
    <t>White washing with lime to give an even shade :</t>
  </si>
  <si>
    <t>New work (three or more coats)</t>
  </si>
  <si>
    <t>Old work (two or more coats)</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</si>
  <si>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</si>
  <si>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</si>
  <si>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</si>
  <si>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Grading roof for water proofing treatment with</t>
  </si>
  <si>
    <t>Cement concrete 1:2:4 (1 cement : 2 coarse sand : 4 graded stone aggregate 20mm nominal size)</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</si>
  <si>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</si>
  <si>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 xml:space="preserve">Distempering with 1st quality acrylic distemper (ready mixed) having VOC content less than 50 gms/litre, of approved manufacturer, of required shade and colour complete, as per manufacturer's specification.
Two or more coats on new work
</t>
  </si>
  <si>
    <t>One Job</t>
  </si>
  <si>
    <t>Name of Work: Construction of Modular kitchen in house no 672 and Reconstruction of damaged garage slab in house no 672.</t>
  </si>
  <si>
    <t>Contract No:   33/Civil/D2/2021-22/01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</si>
</sst>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93"/>
  <sheetViews>
    <sheetView showGridLines="0" zoomScale="85" zoomScaleNormal="85" zoomScalePageLayoutView="0" workbookViewId="0" topLeftCell="A41">
      <selection activeCell="C2" sqref="C1:C1638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74</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215</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216</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161</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161</v>
      </c>
      <c r="IC13" s="22" t="s">
        <v>55</v>
      </c>
      <c r="IE13" s="23"/>
      <c r="IF13" s="23" t="s">
        <v>34</v>
      </c>
      <c r="IG13" s="23" t="s">
        <v>35</v>
      </c>
      <c r="IH13" s="23">
        <v>10</v>
      </c>
      <c r="II13" s="23" t="s">
        <v>36</v>
      </c>
    </row>
    <row r="14" spans="1:243" s="22" customFormat="1" ht="28.5">
      <c r="A14" s="59">
        <v>1.01</v>
      </c>
      <c r="B14" s="64" t="s">
        <v>162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162</v>
      </c>
      <c r="IC14" s="22" t="s">
        <v>56</v>
      </c>
      <c r="IE14" s="23"/>
      <c r="IF14" s="23" t="s">
        <v>40</v>
      </c>
      <c r="IG14" s="23" t="s">
        <v>35</v>
      </c>
      <c r="IH14" s="23">
        <v>123.223</v>
      </c>
      <c r="II14" s="23" t="s">
        <v>37</v>
      </c>
    </row>
    <row r="15" spans="1:243" s="22" customFormat="1" ht="28.5">
      <c r="A15" s="59">
        <v>1.02</v>
      </c>
      <c r="B15" s="60" t="s">
        <v>178</v>
      </c>
      <c r="C15" s="39" t="s">
        <v>57</v>
      </c>
      <c r="D15" s="61">
        <v>2.26</v>
      </c>
      <c r="E15" s="62" t="s">
        <v>64</v>
      </c>
      <c r="F15" s="63">
        <v>173.41</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392</v>
      </c>
      <c r="BB15" s="54">
        <f>BA15+SUM(N15:AZ15)</f>
        <v>392</v>
      </c>
      <c r="BC15" s="50" t="str">
        <f>SpellNumber(L15,BB15)</f>
        <v>INR  Three Hundred &amp; Ninety Two  Only</v>
      </c>
      <c r="IA15" s="22">
        <v>1.02</v>
      </c>
      <c r="IB15" s="22" t="s">
        <v>178</v>
      </c>
      <c r="IC15" s="22" t="s">
        <v>57</v>
      </c>
      <c r="ID15" s="22">
        <v>2.26</v>
      </c>
      <c r="IE15" s="23" t="s">
        <v>64</v>
      </c>
      <c r="IF15" s="23" t="s">
        <v>41</v>
      </c>
      <c r="IG15" s="23" t="s">
        <v>42</v>
      </c>
      <c r="IH15" s="23">
        <v>213</v>
      </c>
      <c r="II15" s="23" t="s">
        <v>37</v>
      </c>
    </row>
    <row r="16" spans="1:243" s="22" customFormat="1" ht="15.75">
      <c r="A16" s="59">
        <v>2</v>
      </c>
      <c r="B16" s="60" t="s">
        <v>163</v>
      </c>
      <c r="C16" s="39" t="s">
        <v>92</v>
      </c>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4"/>
      <c r="IA16" s="22">
        <v>2</v>
      </c>
      <c r="IB16" s="22" t="s">
        <v>163</v>
      </c>
      <c r="IC16" s="22" t="s">
        <v>92</v>
      </c>
      <c r="IE16" s="23"/>
      <c r="IF16" s="23"/>
      <c r="IG16" s="23"/>
      <c r="IH16" s="23"/>
      <c r="II16" s="23"/>
    </row>
    <row r="17" spans="1:243" s="22" customFormat="1" ht="71.25">
      <c r="A17" s="59">
        <v>2.01</v>
      </c>
      <c r="B17" s="60" t="s">
        <v>164</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2.01</v>
      </c>
      <c r="IB17" s="22" t="s">
        <v>164</v>
      </c>
      <c r="IC17" s="22" t="s">
        <v>58</v>
      </c>
      <c r="IE17" s="23"/>
      <c r="IF17" s="23"/>
      <c r="IG17" s="23"/>
      <c r="IH17" s="23"/>
      <c r="II17" s="23"/>
    </row>
    <row r="18" spans="1:243" s="22" customFormat="1" ht="71.25">
      <c r="A18" s="59">
        <v>2.02</v>
      </c>
      <c r="B18" s="60" t="s">
        <v>165</v>
      </c>
      <c r="C18" s="39" t="s">
        <v>93</v>
      </c>
      <c r="D18" s="61">
        <v>0.17</v>
      </c>
      <c r="E18" s="62" t="s">
        <v>64</v>
      </c>
      <c r="F18" s="63">
        <v>5952.3</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1012</v>
      </c>
      <c r="BB18" s="54">
        <f>BA18+SUM(N18:AZ18)</f>
        <v>1012</v>
      </c>
      <c r="BC18" s="50" t="str">
        <f>SpellNumber(L18,BB18)</f>
        <v>INR  One Thousand  &amp;Twelve  Only</v>
      </c>
      <c r="IA18" s="22">
        <v>2.02</v>
      </c>
      <c r="IB18" s="22" t="s">
        <v>165</v>
      </c>
      <c r="IC18" s="22" t="s">
        <v>93</v>
      </c>
      <c r="ID18" s="22">
        <v>0.17</v>
      </c>
      <c r="IE18" s="23" t="s">
        <v>64</v>
      </c>
      <c r="IF18" s="23"/>
      <c r="IG18" s="23"/>
      <c r="IH18" s="23"/>
      <c r="II18" s="23"/>
    </row>
    <row r="19" spans="1:243" s="22" customFormat="1" ht="15.75">
      <c r="A19" s="59">
        <v>3</v>
      </c>
      <c r="B19" s="60" t="s">
        <v>68</v>
      </c>
      <c r="C19" s="39" t="s">
        <v>94</v>
      </c>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4"/>
      <c r="IA19" s="22">
        <v>3</v>
      </c>
      <c r="IB19" s="22" t="s">
        <v>68</v>
      </c>
      <c r="IC19" s="22" t="s">
        <v>94</v>
      </c>
      <c r="IE19" s="23"/>
      <c r="IF19" s="23"/>
      <c r="IG19" s="23"/>
      <c r="IH19" s="23"/>
      <c r="II19" s="23"/>
    </row>
    <row r="20" spans="1:243" s="22" customFormat="1" ht="30.75" customHeight="1">
      <c r="A20" s="59">
        <v>3.01</v>
      </c>
      <c r="B20" s="60" t="s">
        <v>179</v>
      </c>
      <c r="C20" s="39" t="s">
        <v>59</v>
      </c>
      <c r="D20" s="72"/>
      <c r="E20" s="73"/>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4"/>
      <c r="IA20" s="22">
        <v>3.01</v>
      </c>
      <c r="IB20" s="22" t="s">
        <v>179</v>
      </c>
      <c r="IC20" s="22" t="s">
        <v>59</v>
      </c>
      <c r="IE20" s="23"/>
      <c r="IF20" s="23" t="s">
        <v>34</v>
      </c>
      <c r="IG20" s="23" t="s">
        <v>43</v>
      </c>
      <c r="IH20" s="23">
        <v>10</v>
      </c>
      <c r="II20" s="23" t="s">
        <v>37</v>
      </c>
    </row>
    <row r="21" spans="1:243" s="22" customFormat="1" ht="71.25">
      <c r="A21" s="59">
        <v>3.02</v>
      </c>
      <c r="B21" s="60" t="s">
        <v>180</v>
      </c>
      <c r="C21" s="39" t="s">
        <v>95</v>
      </c>
      <c r="D21" s="61">
        <v>2.26</v>
      </c>
      <c r="E21" s="62" t="s">
        <v>64</v>
      </c>
      <c r="F21" s="63">
        <v>8159.57</v>
      </c>
      <c r="G21" s="40"/>
      <c r="H21" s="24"/>
      <c r="I21" s="47" t="s">
        <v>38</v>
      </c>
      <c r="J21" s="48">
        <f>IF(I21="Less(-)",-1,1)</f>
        <v>1</v>
      </c>
      <c r="K21" s="24" t="s">
        <v>39</v>
      </c>
      <c r="L21" s="24" t="s">
        <v>4</v>
      </c>
      <c r="M21" s="41"/>
      <c r="N21" s="24"/>
      <c r="O21" s="24"/>
      <c r="P21" s="46"/>
      <c r="Q21" s="24"/>
      <c r="R21" s="24"/>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53"/>
      <c r="BA21" s="42">
        <f>ROUND(total_amount_ba($B$2,$D$2,D21,F21,J21,K21,M21),0)</f>
        <v>18441</v>
      </c>
      <c r="BB21" s="54">
        <f>BA21+SUM(N21:AZ21)</f>
        <v>18441</v>
      </c>
      <c r="BC21" s="50" t="str">
        <f>SpellNumber(L21,BB21)</f>
        <v>INR  Eighteen Thousand Four Hundred &amp; Forty One  Only</v>
      </c>
      <c r="IA21" s="22">
        <v>3.02</v>
      </c>
      <c r="IB21" s="22" t="s">
        <v>180</v>
      </c>
      <c r="IC21" s="22" t="s">
        <v>95</v>
      </c>
      <c r="ID21" s="22">
        <v>2.26</v>
      </c>
      <c r="IE21" s="23" t="s">
        <v>64</v>
      </c>
      <c r="IF21" s="23"/>
      <c r="IG21" s="23"/>
      <c r="IH21" s="23"/>
      <c r="II21" s="23"/>
    </row>
    <row r="22" spans="1:243" s="22" customFormat="1" ht="42.75">
      <c r="A22" s="59">
        <v>3.03</v>
      </c>
      <c r="B22" s="60" t="s">
        <v>69</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3.03</v>
      </c>
      <c r="IB22" s="22" t="s">
        <v>69</v>
      </c>
      <c r="IC22" s="22" t="s">
        <v>60</v>
      </c>
      <c r="IE22" s="23"/>
      <c r="IF22" s="23" t="s">
        <v>40</v>
      </c>
      <c r="IG22" s="23" t="s">
        <v>35</v>
      </c>
      <c r="IH22" s="23">
        <v>123.223</v>
      </c>
      <c r="II22" s="23" t="s">
        <v>37</v>
      </c>
    </row>
    <row r="23" spans="1:243" s="22" customFormat="1" ht="28.5">
      <c r="A23" s="59">
        <v>3.04</v>
      </c>
      <c r="B23" s="60" t="s">
        <v>181</v>
      </c>
      <c r="C23" s="39" t="s">
        <v>96</v>
      </c>
      <c r="D23" s="61">
        <v>15.24</v>
      </c>
      <c r="E23" s="62" t="s">
        <v>52</v>
      </c>
      <c r="F23" s="63">
        <v>607.67</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9261</v>
      </c>
      <c r="BB23" s="54">
        <f>BA23+SUM(N23:AZ23)</f>
        <v>9261</v>
      </c>
      <c r="BC23" s="50" t="str">
        <f>SpellNumber(L23,BB23)</f>
        <v>INR  Nine Thousand Two Hundred &amp; Sixty One  Only</v>
      </c>
      <c r="IA23" s="22">
        <v>3.04</v>
      </c>
      <c r="IB23" s="22" t="s">
        <v>181</v>
      </c>
      <c r="IC23" s="22" t="s">
        <v>96</v>
      </c>
      <c r="ID23" s="22">
        <v>15.24</v>
      </c>
      <c r="IE23" s="23" t="s">
        <v>52</v>
      </c>
      <c r="IF23" s="23" t="s">
        <v>44</v>
      </c>
      <c r="IG23" s="23" t="s">
        <v>45</v>
      </c>
      <c r="IH23" s="23">
        <v>10</v>
      </c>
      <c r="II23" s="23" t="s">
        <v>37</v>
      </c>
    </row>
    <row r="24" spans="1:243" s="22" customFormat="1" ht="28.5">
      <c r="A24" s="59">
        <v>3.05</v>
      </c>
      <c r="B24" s="60" t="s">
        <v>78</v>
      </c>
      <c r="C24" s="39" t="s">
        <v>97</v>
      </c>
      <c r="D24" s="61">
        <v>5.25</v>
      </c>
      <c r="E24" s="62" t="s">
        <v>52</v>
      </c>
      <c r="F24" s="63">
        <v>607.67</v>
      </c>
      <c r="G24" s="40"/>
      <c r="H24" s="24"/>
      <c r="I24" s="47" t="s">
        <v>38</v>
      </c>
      <c r="J24" s="48">
        <f>IF(I24="Less(-)",-1,1)</f>
        <v>1</v>
      </c>
      <c r="K24" s="24" t="s">
        <v>39</v>
      </c>
      <c r="L24" s="24" t="s">
        <v>4</v>
      </c>
      <c r="M24" s="41"/>
      <c r="N24" s="24"/>
      <c r="O24" s="24"/>
      <c r="P24" s="46"/>
      <c r="Q24" s="24"/>
      <c r="R24" s="24"/>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53"/>
      <c r="BA24" s="42">
        <f>ROUND(total_amount_ba($B$2,$D$2,D24,F24,J24,K24,M24),0)</f>
        <v>3190</v>
      </c>
      <c r="BB24" s="54">
        <f>BA24+SUM(N24:AZ24)</f>
        <v>3190</v>
      </c>
      <c r="BC24" s="50" t="str">
        <f>SpellNumber(L24,BB24)</f>
        <v>INR  Three Thousand One Hundred &amp; Ninety  Only</v>
      </c>
      <c r="IA24" s="22">
        <v>3.05</v>
      </c>
      <c r="IB24" s="22" t="s">
        <v>78</v>
      </c>
      <c r="IC24" s="22" t="s">
        <v>97</v>
      </c>
      <c r="ID24" s="22">
        <v>5.25</v>
      </c>
      <c r="IE24" s="23" t="s">
        <v>52</v>
      </c>
      <c r="IF24" s="23"/>
      <c r="IG24" s="23"/>
      <c r="IH24" s="23"/>
      <c r="II24" s="23"/>
    </row>
    <row r="25" spans="1:243" s="22" customFormat="1" ht="28.5">
      <c r="A25" s="59">
        <v>3.06</v>
      </c>
      <c r="B25" s="60" t="s">
        <v>182</v>
      </c>
      <c r="C25" s="39" t="s">
        <v>98</v>
      </c>
      <c r="D25" s="72"/>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4"/>
      <c r="IA25" s="22">
        <v>3.06</v>
      </c>
      <c r="IB25" s="22" t="s">
        <v>182</v>
      </c>
      <c r="IC25" s="22" t="s">
        <v>98</v>
      </c>
      <c r="IE25" s="23"/>
      <c r="IF25" s="23" t="s">
        <v>41</v>
      </c>
      <c r="IG25" s="23" t="s">
        <v>42</v>
      </c>
      <c r="IH25" s="23">
        <v>213</v>
      </c>
      <c r="II25" s="23" t="s">
        <v>37</v>
      </c>
    </row>
    <row r="26" spans="1:243" s="22" customFormat="1" ht="28.5">
      <c r="A26" s="59">
        <v>3.07</v>
      </c>
      <c r="B26" s="60" t="s">
        <v>183</v>
      </c>
      <c r="C26" s="39" t="s">
        <v>99</v>
      </c>
      <c r="D26" s="61">
        <v>15</v>
      </c>
      <c r="E26" s="62" t="s">
        <v>73</v>
      </c>
      <c r="F26" s="63">
        <v>151.9</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2279</v>
      </c>
      <c r="BB26" s="54">
        <f>BA26+SUM(N26:AZ26)</f>
        <v>2279</v>
      </c>
      <c r="BC26" s="50" t="str">
        <f>SpellNumber(L26,BB26)</f>
        <v>INR  Two Thousand Two Hundred &amp; Seventy Nine  Only</v>
      </c>
      <c r="IA26" s="22">
        <v>3.07</v>
      </c>
      <c r="IB26" s="22" t="s">
        <v>183</v>
      </c>
      <c r="IC26" s="22" t="s">
        <v>99</v>
      </c>
      <c r="ID26" s="22">
        <v>15</v>
      </c>
      <c r="IE26" s="23" t="s">
        <v>73</v>
      </c>
      <c r="IF26" s="23"/>
      <c r="IG26" s="23"/>
      <c r="IH26" s="23"/>
      <c r="II26" s="23"/>
    </row>
    <row r="27" spans="1:243" s="22" customFormat="1" ht="57">
      <c r="A27" s="59">
        <v>3.08</v>
      </c>
      <c r="B27" s="60" t="s">
        <v>184</v>
      </c>
      <c r="C27" s="39" t="s">
        <v>100</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3.08</v>
      </c>
      <c r="IB27" s="22" t="s">
        <v>184</v>
      </c>
      <c r="IC27" s="22" t="s">
        <v>100</v>
      </c>
      <c r="IE27" s="23"/>
      <c r="IF27" s="23"/>
      <c r="IG27" s="23"/>
      <c r="IH27" s="23"/>
      <c r="II27" s="23"/>
    </row>
    <row r="28" spans="1:243" s="22" customFormat="1" ht="28.5">
      <c r="A28" s="59">
        <v>3.09</v>
      </c>
      <c r="B28" s="60" t="s">
        <v>70</v>
      </c>
      <c r="C28" s="39" t="s">
        <v>101</v>
      </c>
      <c r="D28" s="61">
        <v>184.7</v>
      </c>
      <c r="E28" s="62" t="s">
        <v>66</v>
      </c>
      <c r="F28" s="63">
        <v>73.21</v>
      </c>
      <c r="G28" s="40"/>
      <c r="H28" s="24"/>
      <c r="I28" s="47" t="s">
        <v>38</v>
      </c>
      <c r="J28" s="48">
        <f>IF(I28="Less(-)",-1,1)</f>
        <v>1</v>
      </c>
      <c r="K28" s="24" t="s">
        <v>39</v>
      </c>
      <c r="L28" s="24" t="s">
        <v>4</v>
      </c>
      <c r="M28" s="41"/>
      <c r="N28" s="24"/>
      <c r="O28" s="24"/>
      <c r="P28" s="46"/>
      <c r="Q28" s="24"/>
      <c r="R28" s="24"/>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53"/>
      <c r="BA28" s="42">
        <f>ROUND(total_amount_ba($B$2,$D$2,D28,F28,J28,K28,M28),0)</f>
        <v>13522</v>
      </c>
      <c r="BB28" s="54">
        <f>BA28+SUM(N28:AZ28)</f>
        <v>13522</v>
      </c>
      <c r="BC28" s="50" t="str">
        <f>SpellNumber(L28,BB28)</f>
        <v>INR  Thirteen Thousand Five Hundred &amp; Twenty Two  Only</v>
      </c>
      <c r="IA28" s="22">
        <v>3.09</v>
      </c>
      <c r="IB28" s="22" t="s">
        <v>70</v>
      </c>
      <c r="IC28" s="22" t="s">
        <v>101</v>
      </c>
      <c r="ID28" s="22">
        <v>184.7</v>
      </c>
      <c r="IE28" s="23" t="s">
        <v>66</v>
      </c>
      <c r="IF28" s="23"/>
      <c r="IG28" s="23"/>
      <c r="IH28" s="23"/>
      <c r="II28" s="23"/>
    </row>
    <row r="29" spans="1:243" s="22" customFormat="1" ht="42.75">
      <c r="A29" s="59">
        <v>3.1</v>
      </c>
      <c r="B29" s="60" t="s">
        <v>185</v>
      </c>
      <c r="C29" s="39" t="s">
        <v>102</v>
      </c>
      <c r="D29" s="61">
        <v>3</v>
      </c>
      <c r="E29" s="62" t="s">
        <v>73</v>
      </c>
      <c r="F29" s="63">
        <v>51.64</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155</v>
      </c>
      <c r="BB29" s="54">
        <f>BA29+SUM(N29:AZ29)</f>
        <v>155</v>
      </c>
      <c r="BC29" s="50" t="str">
        <f>SpellNumber(L29,BB29)</f>
        <v>INR  One Hundred &amp; Fifty Five  Only</v>
      </c>
      <c r="IA29" s="22">
        <v>3.1</v>
      </c>
      <c r="IB29" s="22" t="s">
        <v>185</v>
      </c>
      <c r="IC29" s="22" t="s">
        <v>102</v>
      </c>
      <c r="ID29" s="22">
        <v>3</v>
      </c>
      <c r="IE29" s="23" t="s">
        <v>73</v>
      </c>
      <c r="IF29" s="23"/>
      <c r="IG29" s="23"/>
      <c r="IH29" s="23"/>
      <c r="II29" s="23"/>
    </row>
    <row r="30" spans="1:243" s="22" customFormat="1" ht="15.75">
      <c r="A30" s="59">
        <v>4</v>
      </c>
      <c r="B30" s="60" t="s">
        <v>71</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v>
      </c>
      <c r="IB30" s="22" t="s">
        <v>71</v>
      </c>
      <c r="IC30" s="22" t="s">
        <v>61</v>
      </c>
      <c r="IE30" s="23"/>
      <c r="IF30" s="23"/>
      <c r="IG30" s="23"/>
      <c r="IH30" s="23"/>
      <c r="II30" s="23"/>
    </row>
    <row r="31" spans="1:243" s="22" customFormat="1" ht="60" customHeight="1">
      <c r="A31" s="59">
        <v>4.01</v>
      </c>
      <c r="B31" s="60" t="s">
        <v>166</v>
      </c>
      <c r="C31" s="39" t="s">
        <v>103</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22">
        <v>4.01</v>
      </c>
      <c r="IB31" s="22" t="s">
        <v>166</v>
      </c>
      <c r="IC31" s="22" t="s">
        <v>103</v>
      </c>
      <c r="IE31" s="23"/>
      <c r="IF31" s="23"/>
      <c r="IG31" s="23"/>
      <c r="IH31" s="23"/>
      <c r="II31" s="23"/>
    </row>
    <row r="32" spans="1:243" s="22" customFormat="1" ht="28.5">
      <c r="A32" s="59">
        <v>4.02</v>
      </c>
      <c r="B32" s="60" t="s">
        <v>167</v>
      </c>
      <c r="C32" s="39" t="s">
        <v>104</v>
      </c>
      <c r="D32" s="61">
        <v>1.26</v>
      </c>
      <c r="E32" s="62" t="s">
        <v>64</v>
      </c>
      <c r="F32" s="63">
        <v>6655.37</v>
      </c>
      <c r="G32" s="40"/>
      <c r="H32" s="24"/>
      <c r="I32" s="47" t="s">
        <v>38</v>
      </c>
      <c r="J32" s="48">
        <f>IF(I32="Less(-)",-1,1)</f>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3"/>
      <c r="BA32" s="42">
        <f>ROUND(total_amount_ba($B$2,$D$2,D32,F32,J32,K32,M32),0)</f>
        <v>8386</v>
      </c>
      <c r="BB32" s="54">
        <f>BA32+SUM(N32:AZ32)</f>
        <v>8386</v>
      </c>
      <c r="BC32" s="50" t="str">
        <f>SpellNumber(L32,BB32)</f>
        <v>INR  Eight Thousand Three Hundred &amp; Eighty Six  Only</v>
      </c>
      <c r="IA32" s="22">
        <v>4.02</v>
      </c>
      <c r="IB32" s="22" t="s">
        <v>167</v>
      </c>
      <c r="IC32" s="22" t="s">
        <v>104</v>
      </c>
      <c r="ID32" s="22">
        <v>1.26</v>
      </c>
      <c r="IE32" s="23" t="s">
        <v>64</v>
      </c>
      <c r="IF32" s="23"/>
      <c r="IG32" s="23"/>
      <c r="IH32" s="23"/>
      <c r="II32" s="23"/>
    </row>
    <row r="33" spans="1:243" s="22" customFormat="1" ht="57">
      <c r="A33" s="59">
        <v>4.03</v>
      </c>
      <c r="B33" s="60" t="s">
        <v>186</v>
      </c>
      <c r="C33" s="39" t="s">
        <v>105</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4.03</v>
      </c>
      <c r="IB33" s="22" t="s">
        <v>186</v>
      </c>
      <c r="IC33" s="22" t="s">
        <v>105</v>
      </c>
      <c r="IE33" s="23"/>
      <c r="IF33" s="23"/>
      <c r="IG33" s="23"/>
      <c r="IH33" s="23"/>
      <c r="II33" s="23"/>
    </row>
    <row r="34" spans="1:243" s="22" customFormat="1" ht="26.25" customHeight="1">
      <c r="A34" s="59">
        <v>4.04</v>
      </c>
      <c r="B34" s="60" t="s">
        <v>187</v>
      </c>
      <c r="C34" s="39" t="s">
        <v>106</v>
      </c>
      <c r="D34" s="61">
        <v>1.31</v>
      </c>
      <c r="E34" s="62" t="s">
        <v>52</v>
      </c>
      <c r="F34" s="63">
        <v>678.43</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889</v>
      </c>
      <c r="BB34" s="54">
        <f>BA34+SUM(N34:AZ34)</f>
        <v>889</v>
      </c>
      <c r="BC34" s="50" t="str">
        <f>SpellNumber(L34,BB34)</f>
        <v>INR  Eight Hundred &amp; Eighty Nine  Only</v>
      </c>
      <c r="IA34" s="22">
        <v>4.04</v>
      </c>
      <c r="IB34" s="22" t="s">
        <v>187</v>
      </c>
      <c r="IC34" s="22" t="s">
        <v>106</v>
      </c>
      <c r="ID34" s="22">
        <v>1.31</v>
      </c>
      <c r="IE34" s="23" t="s">
        <v>52</v>
      </c>
      <c r="IF34" s="23"/>
      <c r="IG34" s="23"/>
      <c r="IH34" s="23"/>
      <c r="II34" s="23"/>
    </row>
    <row r="35" spans="1:243" s="22" customFormat="1" ht="19.5" customHeight="1">
      <c r="A35" s="59">
        <v>5</v>
      </c>
      <c r="B35" s="60" t="s">
        <v>79</v>
      </c>
      <c r="C35" s="39" t="s">
        <v>107</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v>
      </c>
      <c r="IB35" s="22" t="s">
        <v>79</v>
      </c>
      <c r="IC35" s="22" t="s">
        <v>107</v>
      </c>
      <c r="IE35" s="23"/>
      <c r="IF35" s="23"/>
      <c r="IG35" s="23"/>
      <c r="IH35" s="23"/>
      <c r="II35" s="23"/>
    </row>
    <row r="36" spans="1:243" s="22" customFormat="1" ht="30.75" customHeight="1">
      <c r="A36" s="59">
        <v>5.01</v>
      </c>
      <c r="B36" s="60" t="s">
        <v>80</v>
      </c>
      <c r="C36" s="39" t="s">
        <v>108</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4"/>
      <c r="IA36" s="22">
        <v>5.01</v>
      </c>
      <c r="IB36" s="22" t="s">
        <v>80</v>
      </c>
      <c r="IC36" s="22" t="s">
        <v>108</v>
      </c>
      <c r="IE36" s="23"/>
      <c r="IF36" s="23"/>
      <c r="IG36" s="23"/>
      <c r="IH36" s="23"/>
      <c r="II36" s="23"/>
    </row>
    <row r="37" spans="1:243" s="22" customFormat="1" ht="15.75">
      <c r="A37" s="59">
        <v>5.02</v>
      </c>
      <c r="B37" s="60" t="s">
        <v>81</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5.02</v>
      </c>
      <c r="IB37" s="22" t="s">
        <v>81</v>
      </c>
      <c r="IC37" s="22" t="s">
        <v>62</v>
      </c>
      <c r="IE37" s="23"/>
      <c r="IF37" s="23"/>
      <c r="IG37" s="23"/>
      <c r="IH37" s="23"/>
      <c r="II37" s="23"/>
    </row>
    <row r="38" spans="1:243" s="22" customFormat="1" ht="28.5">
      <c r="A38" s="63">
        <v>5.03</v>
      </c>
      <c r="B38" s="60" t="s">
        <v>82</v>
      </c>
      <c r="C38" s="39" t="s">
        <v>63</v>
      </c>
      <c r="D38" s="61">
        <v>4.45</v>
      </c>
      <c r="E38" s="62" t="s">
        <v>52</v>
      </c>
      <c r="F38" s="63">
        <v>3513.94</v>
      </c>
      <c r="G38" s="40"/>
      <c r="H38" s="24"/>
      <c r="I38" s="47" t="s">
        <v>38</v>
      </c>
      <c r="J38" s="48">
        <f>IF(I38="Less(-)",-1,1)</f>
        <v>1</v>
      </c>
      <c r="K38" s="24" t="s">
        <v>39</v>
      </c>
      <c r="L38" s="24" t="s">
        <v>4</v>
      </c>
      <c r="M38" s="41"/>
      <c r="N38" s="24"/>
      <c r="O38" s="24"/>
      <c r="P38" s="46"/>
      <c r="Q38" s="24"/>
      <c r="R38" s="24"/>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53"/>
      <c r="BA38" s="42">
        <f>ROUND(total_amount_ba($B$2,$D$2,D38,F38,J38,K38,M38),0)</f>
        <v>15637</v>
      </c>
      <c r="BB38" s="54">
        <f>BA38+SUM(N38:AZ38)</f>
        <v>15637</v>
      </c>
      <c r="BC38" s="50" t="str">
        <f>SpellNumber(L38,BB38)</f>
        <v>INR  Fifteen Thousand Six Hundred &amp; Thirty Seven  Only</v>
      </c>
      <c r="IA38" s="22">
        <v>5.03</v>
      </c>
      <c r="IB38" s="22" t="s">
        <v>82</v>
      </c>
      <c r="IC38" s="22" t="s">
        <v>63</v>
      </c>
      <c r="ID38" s="22">
        <v>4.45</v>
      </c>
      <c r="IE38" s="23" t="s">
        <v>52</v>
      </c>
      <c r="IF38" s="23"/>
      <c r="IG38" s="23"/>
      <c r="IH38" s="23"/>
      <c r="II38" s="23"/>
    </row>
    <row r="39" spans="1:243" s="22" customFormat="1" ht="128.25">
      <c r="A39" s="59">
        <v>5.04</v>
      </c>
      <c r="B39" s="60" t="s">
        <v>83</v>
      </c>
      <c r="C39" s="39" t="s">
        <v>109</v>
      </c>
      <c r="D39" s="61">
        <v>1</v>
      </c>
      <c r="E39" s="62" t="s">
        <v>65</v>
      </c>
      <c r="F39" s="63">
        <v>644.05</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644</v>
      </c>
      <c r="BB39" s="54">
        <f>BA39+SUM(N39:AZ39)</f>
        <v>644</v>
      </c>
      <c r="BC39" s="50" t="str">
        <f>SpellNumber(L39,BB39)</f>
        <v>INR  Six Hundred &amp; Forty Four  Only</v>
      </c>
      <c r="IA39" s="22">
        <v>5.04</v>
      </c>
      <c r="IB39" s="22" t="s">
        <v>83</v>
      </c>
      <c r="IC39" s="22" t="s">
        <v>109</v>
      </c>
      <c r="ID39" s="22">
        <v>1</v>
      </c>
      <c r="IE39" s="23" t="s">
        <v>65</v>
      </c>
      <c r="IF39" s="23"/>
      <c r="IG39" s="23"/>
      <c r="IH39" s="23"/>
      <c r="II39" s="23"/>
    </row>
    <row r="40" spans="1:243" s="22" customFormat="1" ht="187.5" customHeight="1">
      <c r="A40" s="59">
        <v>5.05</v>
      </c>
      <c r="B40" s="60" t="s">
        <v>84</v>
      </c>
      <c r="C40" s="39" t="s">
        <v>110</v>
      </c>
      <c r="D40" s="61">
        <v>14.43</v>
      </c>
      <c r="E40" s="62" t="s">
        <v>52</v>
      </c>
      <c r="F40" s="63">
        <v>903.37</v>
      </c>
      <c r="G40" s="40"/>
      <c r="H40" s="24"/>
      <c r="I40" s="47" t="s">
        <v>38</v>
      </c>
      <c r="J40" s="48">
        <f>IF(I40="Less(-)",-1,1)</f>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3"/>
      <c r="BA40" s="42">
        <f>ROUND(total_amount_ba($B$2,$D$2,D40,F40,J40,K40,M40),0)</f>
        <v>13036</v>
      </c>
      <c r="BB40" s="54">
        <f>BA40+SUM(N40:AZ40)</f>
        <v>13036</v>
      </c>
      <c r="BC40" s="50" t="str">
        <f>SpellNumber(L40,BB40)</f>
        <v>INR  Thirteen Thousand  &amp;Thirty Six  Only</v>
      </c>
      <c r="IA40" s="22">
        <v>5.05</v>
      </c>
      <c r="IB40" s="22" t="s">
        <v>84</v>
      </c>
      <c r="IC40" s="22" t="s">
        <v>110</v>
      </c>
      <c r="ID40" s="22">
        <v>14.43</v>
      </c>
      <c r="IE40" s="23" t="s">
        <v>52</v>
      </c>
      <c r="IF40" s="23"/>
      <c r="IG40" s="23"/>
      <c r="IH40" s="23"/>
      <c r="II40" s="23"/>
    </row>
    <row r="41" spans="1:243" s="22" customFormat="1" ht="18" customHeight="1">
      <c r="A41" s="59">
        <v>6</v>
      </c>
      <c r="B41" s="60" t="s">
        <v>168</v>
      </c>
      <c r="C41" s="39" t="s">
        <v>111</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4"/>
      <c r="IA41" s="22">
        <v>6</v>
      </c>
      <c r="IB41" s="22" t="s">
        <v>168</v>
      </c>
      <c r="IC41" s="22" t="s">
        <v>111</v>
      </c>
      <c r="IE41" s="23"/>
      <c r="IF41" s="23"/>
      <c r="IG41" s="23"/>
      <c r="IH41" s="23"/>
      <c r="II41" s="23"/>
    </row>
    <row r="42" spans="1:243" s="22" customFormat="1" ht="75" customHeight="1">
      <c r="A42" s="59">
        <v>6.01</v>
      </c>
      <c r="B42" s="60" t="s">
        <v>188</v>
      </c>
      <c r="C42" s="39" t="s">
        <v>112</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6.01</v>
      </c>
      <c r="IB42" s="22" t="s">
        <v>188</v>
      </c>
      <c r="IC42" s="22" t="s">
        <v>112</v>
      </c>
      <c r="IE42" s="23"/>
      <c r="IF42" s="23"/>
      <c r="IG42" s="23"/>
      <c r="IH42" s="23"/>
      <c r="II42" s="23"/>
    </row>
    <row r="43" spans="1:243" s="22" customFormat="1" ht="28.5">
      <c r="A43" s="59">
        <v>6.02</v>
      </c>
      <c r="B43" s="60" t="s">
        <v>189</v>
      </c>
      <c r="C43" s="39" t="s">
        <v>113</v>
      </c>
      <c r="D43" s="61">
        <v>18</v>
      </c>
      <c r="E43" s="62" t="s">
        <v>52</v>
      </c>
      <c r="F43" s="63">
        <v>436.95</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7865</v>
      </c>
      <c r="BB43" s="54">
        <f>BA43+SUM(N43:AZ43)</f>
        <v>7865</v>
      </c>
      <c r="BC43" s="50" t="str">
        <f>SpellNumber(L43,BB43)</f>
        <v>INR  Seven Thousand Eight Hundred &amp; Sixty Five  Only</v>
      </c>
      <c r="IA43" s="22">
        <v>6.02</v>
      </c>
      <c r="IB43" s="22" t="s">
        <v>189</v>
      </c>
      <c r="IC43" s="22" t="s">
        <v>113</v>
      </c>
      <c r="ID43" s="22">
        <v>18</v>
      </c>
      <c r="IE43" s="23" t="s">
        <v>52</v>
      </c>
      <c r="IF43" s="23"/>
      <c r="IG43" s="23"/>
      <c r="IH43" s="23"/>
      <c r="II43" s="23"/>
    </row>
    <row r="44" spans="1:243" s="22" customFormat="1" ht="42.75">
      <c r="A44" s="59">
        <v>6.03</v>
      </c>
      <c r="B44" s="60" t="s">
        <v>190</v>
      </c>
      <c r="C44" s="39" t="s">
        <v>114</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6.03</v>
      </c>
      <c r="IB44" s="22" t="s">
        <v>190</v>
      </c>
      <c r="IC44" s="22" t="s">
        <v>114</v>
      </c>
      <c r="IE44" s="23"/>
      <c r="IF44" s="23"/>
      <c r="IG44" s="23"/>
      <c r="IH44" s="23"/>
      <c r="II44" s="23"/>
    </row>
    <row r="45" spans="1:243" s="22" customFormat="1" ht="28.5">
      <c r="A45" s="63">
        <v>6.04</v>
      </c>
      <c r="B45" s="60" t="s">
        <v>191</v>
      </c>
      <c r="C45" s="39" t="s">
        <v>115</v>
      </c>
      <c r="D45" s="61">
        <v>21</v>
      </c>
      <c r="E45" s="62" t="s">
        <v>73</v>
      </c>
      <c r="F45" s="63">
        <v>65.89</v>
      </c>
      <c r="G45" s="40"/>
      <c r="H45" s="24"/>
      <c r="I45" s="47" t="s">
        <v>38</v>
      </c>
      <c r="J45" s="48">
        <f>IF(I45="Less(-)",-1,1)</f>
        <v>1</v>
      </c>
      <c r="K45" s="24" t="s">
        <v>39</v>
      </c>
      <c r="L45" s="24" t="s">
        <v>4</v>
      </c>
      <c r="M45" s="41"/>
      <c r="N45" s="24"/>
      <c r="O45" s="24"/>
      <c r="P45" s="46"/>
      <c r="Q45" s="24"/>
      <c r="R45" s="24"/>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53"/>
      <c r="BA45" s="42">
        <f>ROUND(total_amount_ba($B$2,$D$2,D45,F45,J45,K45,M45),0)</f>
        <v>1384</v>
      </c>
      <c r="BB45" s="54">
        <f>BA45+SUM(N45:AZ45)</f>
        <v>1384</v>
      </c>
      <c r="BC45" s="50" t="str">
        <f>SpellNumber(L45,BB45)</f>
        <v>INR  One Thousand Three Hundred &amp; Eighty Four  Only</v>
      </c>
      <c r="IA45" s="22">
        <v>6.04</v>
      </c>
      <c r="IB45" s="22" t="s">
        <v>191</v>
      </c>
      <c r="IC45" s="22" t="s">
        <v>115</v>
      </c>
      <c r="ID45" s="22">
        <v>21</v>
      </c>
      <c r="IE45" s="23" t="s">
        <v>73</v>
      </c>
      <c r="IF45" s="23"/>
      <c r="IG45" s="23"/>
      <c r="IH45" s="23"/>
      <c r="II45" s="23"/>
    </row>
    <row r="46" spans="1:243" s="22" customFormat="1" ht="159" customHeight="1">
      <c r="A46" s="59">
        <v>6.05</v>
      </c>
      <c r="B46" s="60" t="s">
        <v>192</v>
      </c>
      <c r="C46" s="39" t="s">
        <v>116</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22">
        <v>6.05</v>
      </c>
      <c r="IB46" s="22" t="s">
        <v>192</v>
      </c>
      <c r="IC46" s="22" t="s">
        <v>116</v>
      </c>
      <c r="IE46" s="23"/>
      <c r="IF46" s="23"/>
      <c r="IG46" s="23"/>
      <c r="IH46" s="23"/>
      <c r="II46" s="23"/>
    </row>
    <row r="47" spans="1:243" s="22" customFormat="1" ht="28.5">
      <c r="A47" s="59">
        <v>6.06</v>
      </c>
      <c r="B47" s="60" t="s">
        <v>193</v>
      </c>
      <c r="C47" s="39" t="s">
        <v>117</v>
      </c>
      <c r="D47" s="61">
        <v>11.36</v>
      </c>
      <c r="E47" s="62" t="s">
        <v>52</v>
      </c>
      <c r="F47" s="63">
        <v>1315.69</v>
      </c>
      <c r="G47" s="40"/>
      <c r="H47" s="24"/>
      <c r="I47" s="47" t="s">
        <v>38</v>
      </c>
      <c r="J47" s="48">
        <f aca="true" t="shared" si="0" ref="J46:J77">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3"/>
      <c r="BA47" s="42">
        <f aca="true" t="shared" si="1" ref="BA46:BA77">ROUND(total_amount_ba($B$2,$D$2,D47,F47,J47,K47,M47),0)</f>
        <v>14946</v>
      </c>
      <c r="BB47" s="54">
        <f aca="true" t="shared" si="2" ref="BB46:BB77">BA47+SUM(N47:AZ47)</f>
        <v>14946</v>
      </c>
      <c r="BC47" s="50" t="str">
        <f aca="true" t="shared" si="3" ref="BC46:BC77">SpellNumber(L47,BB47)</f>
        <v>INR  Fourteen Thousand Nine Hundred &amp; Forty Six  Only</v>
      </c>
      <c r="IA47" s="22">
        <v>6.06</v>
      </c>
      <c r="IB47" s="22" t="s">
        <v>193</v>
      </c>
      <c r="IC47" s="22" t="s">
        <v>117</v>
      </c>
      <c r="ID47" s="22">
        <v>11.36</v>
      </c>
      <c r="IE47" s="23" t="s">
        <v>52</v>
      </c>
      <c r="IF47" s="23"/>
      <c r="IG47" s="23"/>
      <c r="IH47" s="23"/>
      <c r="II47" s="23"/>
    </row>
    <row r="48" spans="1:243" s="22" customFormat="1" ht="185.25">
      <c r="A48" s="59">
        <v>6.07</v>
      </c>
      <c r="B48" s="60" t="s">
        <v>194</v>
      </c>
      <c r="C48" s="39" t="s">
        <v>118</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22">
        <v>6.07</v>
      </c>
      <c r="IB48" s="22" t="s">
        <v>194</v>
      </c>
      <c r="IC48" s="22" t="s">
        <v>118</v>
      </c>
      <c r="IE48" s="23"/>
      <c r="IF48" s="23"/>
      <c r="IG48" s="23"/>
      <c r="IH48" s="23"/>
      <c r="II48" s="23"/>
    </row>
    <row r="49" spans="1:243" s="22" customFormat="1" ht="28.5">
      <c r="A49" s="59">
        <v>6.08</v>
      </c>
      <c r="B49" s="60" t="s">
        <v>193</v>
      </c>
      <c r="C49" s="39" t="s">
        <v>119</v>
      </c>
      <c r="D49" s="61">
        <v>1</v>
      </c>
      <c r="E49" s="62" t="s">
        <v>52</v>
      </c>
      <c r="F49" s="63">
        <v>1355.41</v>
      </c>
      <c r="G49" s="40"/>
      <c r="H49" s="24"/>
      <c r="I49" s="47" t="s">
        <v>38</v>
      </c>
      <c r="J49" s="48">
        <f t="shared" si="0"/>
        <v>1</v>
      </c>
      <c r="K49" s="24" t="s">
        <v>39</v>
      </c>
      <c r="L49" s="24" t="s">
        <v>4</v>
      </c>
      <c r="M49" s="41"/>
      <c r="N49" s="24"/>
      <c r="O49" s="24"/>
      <c r="P49" s="46"/>
      <c r="Q49" s="24"/>
      <c r="R49" s="24"/>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53"/>
      <c r="BA49" s="42">
        <f t="shared" si="1"/>
        <v>1355</v>
      </c>
      <c r="BB49" s="54">
        <f t="shared" si="2"/>
        <v>1355</v>
      </c>
      <c r="BC49" s="50" t="str">
        <f t="shared" si="3"/>
        <v>INR  One Thousand Three Hundred &amp; Fifty Five  Only</v>
      </c>
      <c r="IA49" s="22">
        <v>6.08</v>
      </c>
      <c r="IB49" s="22" t="s">
        <v>193</v>
      </c>
      <c r="IC49" s="22" t="s">
        <v>119</v>
      </c>
      <c r="ID49" s="22">
        <v>1</v>
      </c>
      <c r="IE49" s="23" t="s">
        <v>52</v>
      </c>
      <c r="IF49" s="23"/>
      <c r="IG49" s="23"/>
      <c r="IH49" s="23"/>
      <c r="II49" s="23"/>
    </row>
    <row r="50" spans="1:243" s="22" customFormat="1" ht="15.75">
      <c r="A50" s="59">
        <v>7</v>
      </c>
      <c r="B50" s="60" t="s">
        <v>72</v>
      </c>
      <c r="C50" s="39" t="s">
        <v>120</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7</v>
      </c>
      <c r="IB50" s="22" t="s">
        <v>72</v>
      </c>
      <c r="IC50" s="22" t="s">
        <v>120</v>
      </c>
      <c r="IE50" s="23"/>
      <c r="IF50" s="23"/>
      <c r="IG50" s="23"/>
      <c r="IH50" s="23"/>
      <c r="II50" s="23"/>
    </row>
    <row r="51" spans="1:243" s="22" customFormat="1" ht="85.5">
      <c r="A51" s="59">
        <v>7.01</v>
      </c>
      <c r="B51" s="60" t="s">
        <v>195</v>
      </c>
      <c r="C51" s="39" t="s">
        <v>121</v>
      </c>
      <c r="D51" s="72"/>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4"/>
      <c r="IA51" s="22">
        <v>7.01</v>
      </c>
      <c r="IB51" s="22" t="s">
        <v>195</v>
      </c>
      <c r="IC51" s="22" t="s">
        <v>121</v>
      </c>
      <c r="IE51" s="23"/>
      <c r="IF51" s="23"/>
      <c r="IG51" s="23"/>
      <c r="IH51" s="23"/>
      <c r="II51" s="23"/>
    </row>
    <row r="52" spans="1:243" s="22" customFormat="1" ht="28.5">
      <c r="A52" s="59">
        <v>7.02</v>
      </c>
      <c r="B52" s="60" t="s">
        <v>196</v>
      </c>
      <c r="C52" s="39" t="s">
        <v>122</v>
      </c>
      <c r="D52" s="61">
        <v>6.7</v>
      </c>
      <c r="E52" s="62" t="s">
        <v>73</v>
      </c>
      <c r="F52" s="63">
        <v>208.02</v>
      </c>
      <c r="G52" s="40"/>
      <c r="H52" s="24"/>
      <c r="I52" s="47" t="s">
        <v>38</v>
      </c>
      <c r="J52" s="48">
        <f t="shared" si="0"/>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3"/>
      <c r="BA52" s="42">
        <f t="shared" si="1"/>
        <v>1394</v>
      </c>
      <c r="BB52" s="54">
        <f t="shared" si="2"/>
        <v>1394</v>
      </c>
      <c r="BC52" s="50" t="str">
        <f t="shared" si="3"/>
        <v>INR  One Thousand Three Hundred &amp; Ninety Four  Only</v>
      </c>
      <c r="IA52" s="22">
        <v>7.02</v>
      </c>
      <c r="IB52" s="22" t="s">
        <v>196</v>
      </c>
      <c r="IC52" s="22" t="s">
        <v>122</v>
      </c>
      <c r="ID52" s="22">
        <v>6.7</v>
      </c>
      <c r="IE52" s="23" t="s">
        <v>73</v>
      </c>
      <c r="IF52" s="23"/>
      <c r="IG52" s="23"/>
      <c r="IH52" s="23"/>
      <c r="II52" s="23"/>
    </row>
    <row r="53" spans="1:243" s="22" customFormat="1" ht="156.75">
      <c r="A53" s="59">
        <v>7.03</v>
      </c>
      <c r="B53" s="60" t="s">
        <v>197</v>
      </c>
      <c r="C53" s="39" t="s">
        <v>123</v>
      </c>
      <c r="D53" s="61">
        <v>1</v>
      </c>
      <c r="E53" s="62" t="s">
        <v>65</v>
      </c>
      <c r="F53" s="63">
        <v>213.98</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214</v>
      </c>
      <c r="BB53" s="54">
        <f t="shared" si="2"/>
        <v>214</v>
      </c>
      <c r="BC53" s="50" t="str">
        <f t="shared" si="3"/>
        <v>INR  Two Hundred &amp; Fourteen  Only</v>
      </c>
      <c r="IA53" s="22">
        <v>7.03</v>
      </c>
      <c r="IB53" s="22" t="s">
        <v>197</v>
      </c>
      <c r="IC53" s="22" t="s">
        <v>123</v>
      </c>
      <c r="ID53" s="22">
        <v>1</v>
      </c>
      <c r="IE53" s="23" t="s">
        <v>65</v>
      </c>
      <c r="IF53" s="23"/>
      <c r="IG53" s="23"/>
      <c r="IH53" s="23"/>
      <c r="II53" s="23"/>
    </row>
    <row r="54" spans="1:243" s="22" customFormat="1" ht="45.75" customHeight="1">
      <c r="A54" s="59">
        <v>7.04</v>
      </c>
      <c r="B54" s="60" t="s">
        <v>198</v>
      </c>
      <c r="C54" s="39" t="s">
        <v>124</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7.04</v>
      </c>
      <c r="IB54" s="22" t="s">
        <v>198</v>
      </c>
      <c r="IC54" s="22" t="s">
        <v>124</v>
      </c>
      <c r="IE54" s="23"/>
      <c r="IF54" s="23"/>
      <c r="IG54" s="23"/>
      <c r="IH54" s="23"/>
      <c r="II54" s="23"/>
    </row>
    <row r="55" spans="1:243" s="22" customFormat="1" ht="20.25" customHeight="1">
      <c r="A55" s="59">
        <v>7.05</v>
      </c>
      <c r="B55" s="60" t="s">
        <v>199</v>
      </c>
      <c r="C55" s="39" t="s">
        <v>125</v>
      </c>
      <c r="D55" s="61">
        <v>1</v>
      </c>
      <c r="E55" s="62" t="s">
        <v>73</v>
      </c>
      <c r="F55" s="63">
        <v>267.47</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267</v>
      </c>
      <c r="BB55" s="54">
        <f t="shared" si="2"/>
        <v>267</v>
      </c>
      <c r="BC55" s="50" t="str">
        <f t="shared" si="3"/>
        <v>INR  Two Hundred &amp; Sixty Seven  Only</v>
      </c>
      <c r="IA55" s="22">
        <v>7.05</v>
      </c>
      <c r="IB55" s="22" t="s">
        <v>199</v>
      </c>
      <c r="IC55" s="22" t="s">
        <v>125</v>
      </c>
      <c r="ID55" s="22">
        <v>1</v>
      </c>
      <c r="IE55" s="23" t="s">
        <v>73</v>
      </c>
      <c r="IF55" s="23"/>
      <c r="IG55" s="23"/>
      <c r="IH55" s="23"/>
      <c r="II55" s="23"/>
    </row>
    <row r="56" spans="1:243" s="22" customFormat="1" ht="15.75">
      <c r="A56" s="59">
        <v>8</v>
      </c>
      <c r="B56" s="60" t="s">
        <v>53</v>
      </c>
      <c r="C56" s="39" t="s">
        <v>126</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v>
      </c>
      <c r="IB56" s="22" t="s">
        <v>53</v>
      </c>
      <c r="IC56" s="22" t="s">
        <v>126</v>
      </c>
      <c r="IE56" s="23"/>
      <c r="IF56" s="23"/>
      <c r="IG56" s="23"/>
      <c r="IH56" s="23"/>
      <c r="II56" s="23"/>
    </row>
    <row r="57" spans="1:243" s="22" customFormat="1" ht="15.75">
      <c r="A57" s="59">
        <v>8.01</v>
      </c>
      <c r="B57" s="64" t="s">
        <v>200</v>
      </c>
      <c r="C57" s="39" t="s">
        <v>127</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22">
        <v>8.01</v>
      </c>
      <c r="IB57" s="22" t="s">
        <v>200</v>
      </c>
      <c r="IC57" s="22" t="s">
        <v>127</v>
      </c>
      <c r="IE57" s="23"/>
      <c r="IF57" s="23"/>
      <c r="IG57" s="23"/>
      <c r="IH57" s="23"/>
      <c r="II57" s="23"/>
    </row>
    <row r="58" spans="1:243" s="22" customFormat="1" ht="28.5">
      <c r="A58" s="59">
        <v>8.02</v>
      </c>
      <c r="B58" s="64" t="s">
        <v>201</v>
      </c>
      <c r="C58" s="39" t="s">
        <v>128</v>
      </c>
      <c r="D58" s="61">
        <v>9.3</v>
      </c>
      <c r="E58" s="62" t="s">
        <v>52</v>
      </c>
      <c r="F58" s="63">
        <v>222.92</v>
      </c>
      <c r="G58" s="40"/>
      <c r="H58" s="24"/>
      <c r="I58" s="47" t="s">
        <v>38</v>
      </c>
      <c r="J58" s="48">
        <f t="shared" si="0"/>
        <v>1</v>
      </c>
      <c r="K58" s="24" t="s">
        <v>39</v>
      </c>
      <c r="L58" s="24" t="s">
        <v>4</v>
      </c>
      <c r="M58" s="41"/>
      <c r="N58" s="24"/>
      <c r="O58" s="24"/>
      <c r="P58" s="46"/>
      <c r="Q58" s="24"/>
      <c r="R58" s="24"/>
      <c r="S58" s="46"/>
      <c r="T58" s="46"/>
      <c r="U58" s="46"/>
      <c r="V58" s="46"/>
      <c r="W58" s="46"/>
      <c r="X58" s="46"/>
      <c r="Y58" s="46"/>
      <c r="Z58" s="46"/>
      <c r="AA58" s="46"/>
      <c r="AB58" s="46"/>
      <c r="AC58" s="46"/>
      <c r="AD58" s="46"/>
      <c r="AE58" s="46"/>
      <c r="AF58" s="46"/>
      <c r="AG58" s="46"/>
      <c r="AH58" s="46"/>
      <c r="AI58" s="46"/>
      <c r="AJ58" s="46"/>
      <c r="AK58" s="46"/>
      <c r="AL58" s="46"/>
      <c r="AM58" s="46"/>
      <c r="AN58" s="46"/>
      <c r="AO58" s="46"/>
      <c r="AP58" s="46"/>
      <c r="AQ58" s="46"/>
      <c r="AR58" s="46"/>
      <c r="AS58" s="46"/>
      <c r="AT58" s="46"/>
      <c r="AU58" s="46"/>
      <c r="AV58" s="46"/>
      <c r="AW58" s="46"/>
      <c r="AX58" s="46"/>
      <c r="AY58" s="46"/>
      <c r="AZ58" s="53"/>
      <c r="BA58" s="42">
        <f t="shared" si="1"/>
        <v>2073</v>
      </c>
      <c r="BB58" s="54">
        <f t="shared" si="2"/>
        <v>2073</v>
      </c>
      <c r="BC58" s="50" t="str">
        <f t="shared" si="3"/>
        <v>INR  Two Thousand  &amp;Seventy Three  Only</v>
      </c>
      <c r="IA58" s="22">
        <v>8.02</v>
      </c>
      <c r="IB58" s="22" t="s">
        <v>201</v>
      </c>
      <c r="IC58" s="22" t="s">
        <v>128</v>
      </c>
      <c r="ID58" s="22">
        <v>9.3</v>
      </c>
      <c r="IE58" s="23" t="s">
        <v>52</v>
      </c>
      <c r="IF58" s="23"/>
      <c r="IG58" s="23"/>
      <c r="IH58" s="23"/>
      <c r="II58" s="23"/>
    </row>
    <row r="59" spans="1:243" s="22" customFormat="1" ht="42.75">
      <c r="A59" s="63">
        <v>8.03</v>
      </c>
      <c r="B59" s="60" t="s">
        <v>202</v>
      </c>
      <c r="C59" s="39" t="s">
        <v>129</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22">
        <v>8.03</v>
      </c>
      <c r="IB59" s="22" t="s">
        <v>202</v>
      </c>
      <c r="IC59" s="22" t="s">
        <v>129</v>
      </c>
      <c r="IE59" s="23"/>
      <c r="IF59" s="23"/>
      <c r="IG59" s="23"/>
      <c r="IH59" s="23"/>
      <c r="II59" s="23"/>
    </row>
    <row r="60" spans="1:243" s="22" customFormat="1" ht="28.5">
      <c r="A60" s="59">
        <v>8.04</v>
      </c>
      <c r="B60" s="60" t="s">
        <v>201</v>
      </c>
      <c r="C60" s="39" t="s">
        <v>130</v>
      </c>
      <c r="D60" s="61">
        <v>11.91</v>
      </c>
      <c r="E60" s="62" t="s">
        <v>52</v>
      </c>
      <c r="F60" s="63">
        <v>256.77</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3058</v>
      </c>
      <c r="BB60" s="54">
        <f t="shared" si="2"/>
        <v>3058</v>
      </c>
      <c r="BC60" s="50" t="str">
        <f t="shared" si="3"/>
        <v>INR  Three Thousand  &amp;Fifty Eight  Only</v>
      </c>
      <c r="IA60" s="22">
        <v>8.04</v>
      </c>
      <c r="IB60" s="22" t="s">
        <v>201</v>
      </c>
      <c r="IC60" s="22" t="s">
        <v>130</v>
      </c>
      <c r="ID60" s="22">
        <v>11.91</v>
      </c>
      <c r="IE60" s="23" t="s">
        <v>52</v>
      </c>
      <c r="IF60" s="23"/>
      <c r="IG60" s="23"/>
      <c r="IH60" s="23"/>
      <c r="II60" s="23"/>
    </row>
    <row r="61" spans="1:243" s="22" customFormat="1" ht="20.25" customHeight="1">
      <c r="A61" s="59">
        <v>8.05</v>
      </c>
      <c r="B61" s="60" t="s">
        <v>75</v>
      </c>
      <c r="C61" s="39" t="s">
        <v>131</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8.05</v>
      </c>
      <c r="IB61" s="22" t="s">
        <v>75</v>
      </c>
      <c r="IC61" s="22" t="s">
        <v>131</v>
      </c>
      <c r="IE61" s="23"/>
      <c r="IF61" s="23"/>
      <c r="IG61" s="23"/>
      <c r="IH61" s="23"/>
      <c r="II61" s="23"/>
    </row>
    <row r="62" spans="1:243" s="22" customFormat="1" ht="28.5">
      <c r="A62" s="63">
        <v>8.06</v>
      </c>
      <c r="B62" s="60" t="s">
        <v>76</v>
      </c>
      <c r="C62" s="39" t="s">
        <v>132</v>
      </c>
      <c r="D62" s="61">
        <v>15.24</v>
      </c>
      <c r="E62" s="62" t="s">
        <v>52</v>
      </c>
      <c r="F62" s="63">
        <v>199.34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3038</v>
      </c>
      <c r="BB62" s="54">
        <f t="shared" si="2"/>
        <v>3038</v>
      </c>
      <c r="BC62" s="50" t="str">
        <f t="shared" si="3"/>
        <v>INR  Three Thousand  &amp;Thirty Eight  Only</v>
      </c>
      <c r="IA62" s="22">
        <v>8.06</v>
      </c>
      <c r="IB62" s="22" t="s">
        <v>76</v>
      </c>
      <c r="IC62" s="22" t="s">
        <v>132</v>
      </c>
      <c r="ID62" s="22">
        <v>15.24</v>
      </c>
      <c r="IE62" s="23" t="s">
        <v>52</v>
      </c>
      <c r="IF62" s="23"/>
      <c r="IG62" s="23"/>
      <c r="IH62" s="23"/>
      <c r="II62" s="23"/>
    </row>
    <row r="63" spans="1:243" s="22" customFormat="1" ht="28.5">
      <c r="A63" s="59">
        <v>8.07</v>
      </c>
      <c r="B63" s="64" t="s">
        <v>203</v>
      </c>
      <c r="C63" s="39" t="s">
        <v>133</v>
      </c>
      <c r="D63" s="61">
        <v>18</v>
      </c>
      <c r="E63" s="62" t="s">
        <v>52</v>
      </c>
      <c r="F63" s="63">
        <v>55.01</v>
      </c>
      <c r="G63" s="40"/>
      <c r="H63" s="24"/>
      <c r="I63" s="47" t="s">
        <v>38</v>
      </c>
      <c r="J63" s="48">
        <f t="shared" si="0"/>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3"/>
      <c r="BA63" s="42">
        <f t="shared" si="1"/>
        <v>990</v>
      </c>
      <c r="BB63" s="54">
        <f t="shared" si="2"/>
        <v>990</v>
      </c>
      <c r="BC63" s="50" t="str">
        <f t="shared" si="3"/>
        <v>INR  Nine Hundred &amp; Ninety  Only</v>
      </c>
      <c r="IA63" s="22">
        <v>8.07</v>
      </c>
      <c r="IB63" s="22" t="s">
        <v>203</v>
      </c>
      <c r="IC63" s="22" t="s">
        <v>133</v>
      </c>
      <c r="ID63" s="22">
        <v>18</v>
      </c>
      <c r="IE63" s="23" t="s">
        <v>52</v>
      </c>
      <c r="IF63" s="23"/>
      <c r="IG63" s="23"/>
      <c r="IH63" s="23"/>
      <c r="II63" s="23"/>
    </row>
    <row r="64" spans="1:243" s="22" customFormat="1" ht="47.25" customHeight="1">
      <c r="A64" s="59">
        <v>8.08</v>
      </c>
      <c r="B64" s="64" t="s">
        <v>204</v>
      </c>
      <c r="C64" s="39" t="s">
        <v>134</v>
      </c>
      <c r="D64" s="72"/>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4"/>
      <c r="IA64" s="22">
        <v>8.08</v>
      </c>
      <c r="IB64" s="22" t="s">
        <v>204</v>
      </c>
      <c r="IC64" s="22" t="s">
        <v>134</v>
      </c>
      <c r="IE64" s="23"/>
      <c r="IF64" s="23"/>
      <c r="IG64" s="23"/>
      <c r="IH64" s="23"/>
      <c r="II64" s="23"/>
    </row>
    <row r="65" spans="1:243" s="22" customFormat="1" ht="28.5">
      <c r="A65" s="63">
        <v>8.09</v>
      </c>
      <c r="B65" s="60" t="s">
        <v>205</v>
      </c>
      <c r="C65" s="39" t="s">
        <v>135</v>
      </c>
      <c r="D65" s="61">
        <v>15.24</v>
      </c>
      <c r="E65" s="62" t="s">
        <v>52</v>
      </c>
      <c r="F65" s="63">
        <v>25.03</v>
      </c>
      <c r="G65" s="40"/>
      <c r="H65" s="24"/>
      <c r="I65" s="47" t="s">
        <v>38</v>
      </c>
      <c r="J65" s="48">
        <f t="shared" si="0"/>
        <v>1</v>
      </c>
      <c r="K65" s="24" t="s">
        <v>39</v>
      </c>
      <c r="L65" s="24" t="s">
        <v>4</v>
      </c>
      <c r="M65" s="41"/>
      <c r="N65" s="24"/>
      <c r="O65" s="24"/>
      <c r="P65" s="46"/>
      <c r="Q65" s="24"/>
      <c r="R65" s="24"/>
      <c r="S65" s="46"/>
      <c r="T65" s="46"/>
      <c r="U65" s="46"/>
      <c r="V65" s="46"/>
      <c r="W65" s="46"/>
      <c r="X65" s="46"/>
      <c r="Y65" s="46"/>
      <c r="Z65" s="46"/>
      <c r="AA65" s="46"/>
      <c r="AB65" s="46"/>
      <c r="AC65" s="46"/>
      <c r="AD65" s="46"/>
      <c r="AE65" s="46"/>
      <c r="AF65" s="46"/>
      <c r="AG65" s="46"/>
      <c r="AH65" s="46"/>
      <c r="AI65" s="46"/>
      <c r="AJ65" s="46"/>
      <c r="AK65" s="46"/>
      <c r="AL65" s="46"/>
      <c r="AM65" s="46"/>
      <c r="AN65" s="46"/>
      <c r="AO65" s="46"/>
      <c r="AP65" s="46"/>
      <c r="AQ65" s="46"/>
      <c r="AR65" s="46"/>
      <c r="AS65" s="46"/>
      <c r="AT65" s="46"/>
      <c r="AU65" s="46"/>
      <c r="AV65" s="46"/>
      <c r="AW65" s="46"/>
      <c r="AX65" s="46"/>
      <c r="AY65" s="46"/>
      <c r="AZ65" s="53"/>
      <c r="BA65" s="42">
        <f t="shared" si="1"/>
        <v>381</v>
      </c>
      <c r="BB65" s="54">
        <f t="shared" si="2"/>
        <v>381</v>
      </c>
      <c r="BC65" s="50" t="str">
        <f t="shared" si="3"/>
        <v>INR  Three Hundred &amp; Eighty One  Only</v>
      </c>
      <c r="IA65" s="22">
        <v>8.09</v>
      </c>
      <c r="IB65" s="22" t="s">
        <v>205</v>
      </c>
      <c r="IC65" s="22" t="s">
        <v>135</v>
      </c>
      <c r="ID65" s="22">
        <v>15.24</v>
      </c>
      <c r="IE65" s="23" t="s">
        <v>52</v>
      </c>
      <c r="IF65" s="23"/>
      <c r="IG65" s="23"/>
      <c r="IH65" s="23"/>
      <c r="II65" s="23"/>
    </row>
    <row r="66" spans="1:243" s="22" customFormat="1" ht="33" customHeight="1">
      <c r="A66" s="59">
        <v>8.1</v>
      </c>
      <c r="B66" s="60" t="s">
        <v>204</v>
      </c>
      <c r="C66" s="39" t="s">
        <v>136</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22">
        <v>8.1</v>
      </c>
      <c r="IB66" s="22" t="s">
        <v>204</v>
      </c>
      <c r="IC66" s="22" t="s">
        <v>136</v>
      </c>
      <c r="IE66" s="23"/>
      <c r="IF66" s="23"/>
      <c r="IG66" s="23"/>
      <c r="IH66" s="23"/>
      <c r="II66" s="23"/>
    </row>
    <row r="67" spans="1:243" s="22" customFormat="1" ht="28.5">
      <c r="A67" s="59">
        <v>8.11</v>
      </c>
      <c r="B67" s="60" t="s">
        <v>206</v>
      </c>
      <c r="C67" s="39" t="s">
        <v>137</v>
      </c>
      <c r="D67" s="61">
        <v>39.75</v>
      </c>
      <c r="E67" s="62" t="s">
        <v>52</v>
      </c>
      <c r="F67" s="63">
        <v>14.68</v>
      </c>
      <c r="G67" s="40"/>
      <c r="H67" s="24"/>
      <c r="I67" s="47" t="s">
        <v>38</v>
      </c>
      <c r="J67" s="48">
        <f t="shared" si="0"/>
        <v>1</v>
      </c>
      <c r="K67" s="24" t="s">
        <v>39</v>
      </c>
      <c r="L67" s="24" t="s">
        <v>4</v>
      </c>
      <c r="M67" s="41"/>
      <c r="N67" s="24"/>
      <c r="O67" s="24"/>
      <c r="P67" s="46"/>
      <c r="Q67" s="24"/>
      <c r="R67" s="24"/>
      <c r="S67" s="46"/>
      <c r="T67" s="46"/>
      <c r="U67" s="46"/>
      <c r="V67" s="46"/>
      <c r="W67" s="46"/>
      <c r="X67" s="46"/>
      <c r="Y67" s="46"/>
      <c r="Z67" s="46"/>
      <c r="AA67" s="46"/>
      <c r="AB67" s="46"/>
      <c r="AC67" s="46"/>
      <c r="AD67" s="46"/>
      <c r="AE67" s="46"/>
      <c r="AF67" s="46"/>
      <c r="AG67" s="46"/>
      <c r="AH67" s="46"/>
      <c r="AI67" s="46"/>
      <c r="AJ67" s="46"/>
      <c r="AK67" s="46"/>
      <c r="AL67" s="46"/>
      <c r="AM67" s="46"/>
      <c r="AN67" s="46"/>
      <c r="AO67" s="46"/>
      <c r="AP67" s="46"/>
      <c r="AQ67" s="46"/>
      <c r="AR67" s="46"/>
      <c r="AS67" s="46"/>
      <c r="AT67" s="46"/>
      <c r="AU67" s="46"/>
      <c r="AV67" s="46"/>
      <c r="AW67" s="46"/>
      <c r="AX67" s="46"/>
      <c r="AY67" s="46"/>
      <c r="AZ67" s="53"/>
      <c r="BA67" s="42">
        <f t="shared" si="1"/>
        <v>584</v>
      </c>
      <c r="BB67" s="54">
        <f t="shared" si="2"/>
        <v>584</v>
      </c>
      <c r="BC67" s="50" t="str">
        <f t="shared" si="3"/>
        <v>INR  Five Hundred &amp; Eighty Four  Only</v>
      </c>
      <c r="IA67" s="22">
        <v>8.11</v>
      </c>
      <c r="IB67" s="22" t="s">
        <v>206</v>
      </c>
      <c r="IC67" s="22" t="s">
        <v>137</v>
      </c>
      <c r="ID67" s="22">
        <v>39.75</v>
      </c>
      <c r="IE67" s="23" t="s">
        <v>52</v>
      </c>
      <c r="IF67" s="23"/>
      <c r="IG67" s="23"/>
      <c r="IH67" s="23"/>
      <c r="II67" s="23"/>
    </row>
    <row r="68" spans="1:243" s="22" customFormat="1" ht="71.25">
      <c r="A68" s="63">
        <v>8.12</v>
      </c>
      <c r="B68" s="60" t="s">
        <v>169</v>
      </c>
      <c r="C68" s="39" t="s">
        <v>138</v>
      </c>
      <c r="D68" s="61">
        <v>39.75</v>
      </c>
      <c r="E68" s="62" t="s">
        <v>52</v>
      </c>
      <c r="F68" s="63">
        <v>12.45</v>
      </c>
      <c r="G68" s="40"/>
      <c r="H68" s="24"/>
      <c r="I68" s="47" t="s">
        <v>38</v>
      </c>
      <c r="J68" s="48">
        <f t="shared" si="0"/>
        <v>1</v>
      </c>
      <c r="K68" s="24" t="s">
        <v>39</v>
      </c>
      <c r="L68" s="24" t="s">
        <v>4</v>
      </c>
      <c r="M68" s="41"/>
      <c r="N68" s="24"/>
      <c r="O68" s="24"/>
      <c r="P68" s="46"/>
      <c r="Q68" s="24"/>
      <c r="R68" s="24"/>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53"/>
      <c r="BA68" s="42">
        <f t="shared" si="1"/>
        <v>495</v>
      </c>
      <c r="BB68" s="54">
        <f t="shared" si="2"/>
        <v>495</v>
      </c>
      <c r="BC68" s="50" t="str">
        <f t="shared" si="3"/>
        <v>INR  Four Hundred &amp; Ninety Five  Only</v>
      </c>
      <c r="IA68" s="22">
        <v>8.12</v>
      </c>
      <c r="IB68" s="22" t="s">
        <v>169</v>
      </c>
      <c r="IC68" s="22" t="s">
        <v>138</v>
      </c>
      <c r="ID68" s="22">
        <v>39.75</v>
      </c>
      <c r="IE68" s="23" t="s">
        <v>52</v>
      </c>
      <c r="IF68" s="23"/>
      <c r="IG68" s="23"/>
      <c r="IH68" s="23"/>
      <c r="II68" s="23"/>
    </row>
    <row r="69" spans="1:243" s="22" customFormat="1" ht="57">
      <c r="A69" s="59">
        <v>8.13</v>
      </c>
      <c r="B69" s="64" t="s">
        <v>85</v>
      </c>
      <c r="C69" s="39" t="s">
        <v>139</v>
      </c>
      <c r="D69" s="72"/>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4"/>
      <c r="IA69" s="22">
        <v>8.13</v>
      </c>
      <c r="IB69" s="22" t="s">
        <v>85</v>
      </c>
      <c r="IC69" s="22" t="s">
        <v>139</v>
      </c>
      <c r="IE69" s="23"/>
      <c r="IF69" s="23"/>
      <c r="IG69" s="23"/>
      <c r="IH69" s="23"/>
      <c r="II69" s="23"/>
    </row>
    <row r="70" spans="1:243" s="22" customFormat="1" ht="28.5">
      <c r="A70" s="59">
        <v>8.14</v>
      </c>
      <c r="B70" s="64" t="s">
        <v>86</v>
      </c>
      <c r="C70" s="39" t="s">
        <v>140</v>
      </c>
      <c r="D70" s="61">
        <v>14.59</v>
      </c>
      <c r="E70" s="62" t="s">
        <v>52</v>
      </c>
      <c r="F70" s="63">
        <v>70.1</v>
      </c>
      <c r="G70" s="40"/>
      <c r="H70" s="24"/>
      <c r="I70" s="47" t="s">
        <v>38</v>
      </c>
      <c r="J70" s="48">
        <f t="shared" si="0"/>
        <v>1</v>
      </c>
      <c r="K70" s="24" t="s">
        <v>39</v>
      </c>
      <c r="L70" s="24" t="s">
        <v>4</v>
      </c>
      <c r="M70" s="41"/>
      <c r="N70" s="24"/>
      <c r="O70" s="24"/>
      <c r="P70" s="46"/>
      <c r="Q70" s="24"/>
      <c r="R70" s="24"/>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53"/>
      <c r="BA70" s="42">
        <f t="shared" si="1"/>
        <v>1023</v>
      </c>
      <c r="BB70" s="54">
        <f t="shared" si="2"/>
        <v>1023</v>
      </c>
      <c r="BC70" s="50" t="str">
        <f t="shared" si="3"/>
        <v>INR  One Thousand  &amp;Twenty Three  Only</v>
      </c>
      <c r="IA70" s="22">
        <v>8.14</v>
      </c>
      <c r="IB70" s="22" t="s">
        <v>86</v>
      </c>
      <c r="IC70" s="22" t="s">
        <v>140</v>
      </c>
      <c r="ID70" s="22">
        <v>14.59</v>
      </c>
      <c r="IE70" s="23" t="s">
        <v>52</v>
      </c>
      <c r="IF70" s="23"/>
      <c r="IG70" s="23"/>
      <c r="IH70" s="23"/>
      <c r="II70" s="23"/>
    </row>
    <row r="71" spans="1:243" s="22" customFormat="1" ht="15.75">
      <c r="A71" s="63">
        <v>9</v>
      </c>
      <c r="B71" s="60" t="s">
        <v>87</v>
      </c>
      <c r="C71" s="39" t="s">
        <v>141</v>
      </c>
      <c r="D71" s="72"/>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4"/>
      <c r="IA71" s="22">
        <v>9</v>
      </c>
      <c r="IB71" s="22" t="s">
        <v>87</v>
      </c>
      <c r="IC71" s="22" t="s">
        <v>141</v>
      </c>
      <c r="IE71" s="23"/>
      <c r="IF71" s="23"/>
      <c r="IG71" s="23"/>
      <c r="IH71" s="23"/>
      <c r="II71" s="23"/>
    </row>
    <row r="72" spans="1:243" s="22" customFormat="1" ht="71.25">
      <c r="A72" s="59">
        <v>9.01</v>
      </c>
      <c r="B72" s="60" t="s">
        <v>170</v>
      </c>
      <c r="C72" s="39" t="s">
        <v>142</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22">
        <v>9.01</v>
      </c>
      <c r="IB72" s="22" t="s">
        <v>170</v>
      </c>
      <c r="IC72" s="22" t="s">
        <v>142</v>
      </c>
      <c r="IE72" s="23"/>
      <c r="IF72" s="23"/>
      <c r="IG72" s="23"/>
      <c r="IH72" s="23"/>
      <c r="II72" s="23"/>
    </row>
    <row r="73" spans="1:243" s="22" customFormat="1" ht="28.5">
      <c r="A73" s="59">
        <v>9.02</v>
      </c>
      <c r="B73" s="60" t="s">
        <v>171</v>
      </c>
      <c r="C73" s="39" t="s">
        <v>143</v>
      </c>
      <c r="D73" s="61">
        <v>0.72</v>
      </c>
      <c r="E73" s="62" t="s">
        <v>64</v>
      </c>
      <c r="F73" s="63">
        <v>1523.41</v>
      </c>
      <c r="G73" s="40"/>
      <c r="H73" s="24"/>
      <c r="I73" s="47" t="s">
        <v>38</v>
      </c>
      <c r="J73" s="48">
        <f t="shared" si="0"/>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3"/>
      <c r="BA73" s="42">
        <f t="shared" si="1"/>
        <v>1097</v>
      </c>
      <c r="BB73" s="54">
        <f t="shared" si="2"/>
        <v>1097</v>
      </c>
      <c r="BC73" s="50" t="str">
        <f t="shared" si="3"/>
        <v>INR  One Thousand  &amp;Ninety Seven  Only</v>
      </c>
      <c r="IA73" s="22">
        <v>9.02</v>
      </c>
      <c r="IB73" s="22" t="s">
        <v>171</v>
      </c>
      <c r="IC73" s="22" t="s">
        <v>143</v>
      </c>
      <c r="ID73" s="22">
        <v>0.72</v>
      </c>
      <c r="IE73" s="23" t="s">
        <v>64</v>
      </c>
      <c r="IF73" s="23"/>
      <c r="IG73" s="23"/>
      <c r="IH73" s="23"/>
      <c r="II73" s="23"/>
    </row>
    <row r="74" spans="1:243" s="22" customFormat="1" ht="85.5">
      <c r="A74" s="63">
        <v>9.03</v>
      </c>
      <c r="B74" s="60" t="s">
        <v>207</v>
      </c>
      <c r="C74" s="39" t="s">
        <v>144</v>
      </c>
      <c r="D74" s="61">
        <v>1.04</v>
      </c>
      <c r="E74" s="62" t="s">
        <v>52</v>
      </c>
      <c r="F74" s="63">
        <v>756.99</v>
      </c>
      <c r="G74" s="40"/>
      <c r="H74" s="24"/>
      <c r="I74" s="47" t="s">
        <v>38</v>
      </c>
      <c r="J74" s="48">
        <f t="shared" si="0"/>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3"/>
      <c r="BA74" s="42">
        <f t="shared" si="1"/>
        <v>787</v>
      </c>
      <c r="BB74" s="54">
        <f t="shared" si="2"/>
        <v>787</v>
      </c>
      <c r="BC74" s="50" t="str">
        <f t="shared" si="3"/>
        <v>INR  Seven Hundred &amp; Eighty Seven  Only</v>
      </c>
      <c r="IA74" s="22">
        <v>9.03</v>
      </c>
      <c r="IB74" s="22" t="s">
        <v>207</v>
      </c>
      <c r="IC74" s="22" t="s">
        <v>144</v>
      </c>
      <c r="ID74" s="22">
        <v>1.04</v>
      </c>
      <c r="IE74" s="23" t="s">
        <v>52</v>
      </c>
      <c r="IF74" s="23"/>
      <c r="IG74" s="23"/>
      <c r="IH74" s="23"/>
      <c r="II74" s="23"/>
    </row>
    <row r="75" spans="1:243" s="22" customFormat="1" ht="85.5">
      <c r="A75" s="59">
        <v>9.04</v>
      </c>
      <c r="B75" s="64" t="s">
        <v>208</v>
      </c>
      <c r="C75" s="39" t="s">
        <v>145</v>
      </c>
      <c r="D75" s="72"/>
      <c r="E75" s="73"/>
      <c r="F75" s="73"/>
      <c r="G75" s="73"/>
      <c r="H75" s="73"/>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4"/>
      <c r="IA75" s="22">
        <v>9.04</v>
      </c>
      <c r="IB75" s="22" t="s">
        <v>208</v>
      </c>
      <c r="IC75" s="22" t="s">
        <v>145</v>
      </c>
      <c r="IE75" s="23"/>
      <c r="IF75" s="23"/>
      <c r="IG75" s="23"/>
      <c r="IH75" s="23"/>
      <c r="II75" s="23"/>
    </row>
    <row r="76" spans="1:243" s="22" customFormat="1" ht="28.5">
      <c r="A76" s="59">
        <v>9.05</v>
      </c>
      <c r="B76" s="64" t="s">
        <v>209</v>
      </c>
      <c r="C76" s="39" t="s">
        <v>146</v>
      </c>
      <c r="D76" s="61">
        <v>2.16</v>
      </c>
      <c r="E76" s="62" t="s">
        <v>64</v>
      </c>
      <c r="F76" s="63">
        <v>1288.82</v>
      </c>
      <c r="G76" s="40"/>
      <c r="H76" s="24"/>
      <c r="I76" s="47" t="s">
        <v>38</v>
      </c>
      <c r="J76" s="48">
        <f t="shared" si="0"/>
        <v>1</v>
      </c>
      <c r="K76" s="24" t="s">
        <v>39</v>
      </c>
      <c r="L76" s="24" t="s">
        <v>4</v>
      </c>
      <c r="M76" s="41"/>
      <c r="N76" s="24"/>
      <c r="O76" s="24"/>
      <c r="P76" s="46"/>
      <c r="Q76" s="24"/>
      <c r="R76" s="24"/>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53"/>
      <c r="BA76" s="42">
        <f t="shared" si="1"/>
        <v>2784</v>
      </c>
      <c r="BB76" s="54">
        <f t="shared" si="2"/>
        <v>2784</v>
      </c>
      <c r="BC76" s="50" t="str">
        <f t="shared" si="3"/>
        <v>INR  Two Thousand Seven Hundred &amp; Eighty Four  Only</v>
      </c>
      <c r="IA76" s="22">
        <v>9.05</v>
      </c>
      <c r="IB76" s="22" t="s">
        <v>209</v>
      </c>
      <c r="IC76" s="22" t="s">
        <v>146</v>
      </c>
      <c r="ID76" s="22">
        <v>2.16</v>
      </c>
      <c r="IE76" s="23" t="s">
        <v>64</v>
      </c>
      <c r="IF76" s="23"/>
      <c r="IG76" s="23"/>
      <c r="IH76" s="23"/>
      <c r="II76" s="23"/>
    </row>
    <row r="77" spans="1:243" s="22" customFormat="1" ht="61.5" customHeight="1">
      <c r="A77" s="63">
        <v>9.06</v>
      </c>
      <c r="B77" s="60" t="s">
        <v>172</v>
      </c>
      <c r="C77" s="39" t="s">
        <v>147</v>
      </c>
      <c r="D77" s="61">
        <v>14.43</v>
      </c>
      <c r="E77" s="62" t="s">
        <v>52</v>
      </c>
      <c r="F77" s="63">
        <v>34.19</v>
      </c>
      <c r="G77" s="40"/>
      <c r="H77" s="24"/>
      <c r="I77" s="47" t="s">
        <v>38</v>
      </c>
      <c r="J77" s="48">
        <f t="shared" si="0"/>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3"/>
      <c r="BA77" s="42">
        <f t="shared" si="1"/>
        <v>493</v>
      </c>
      <c r="BB77" s="54">
        <f t="shared" si="2"/>
        <v>493</v>
      </c>
      <c r="BC77" s="50" t="str">
        <f t="shared" si="3"/>
        <v>INR  Four Hundred &amp; Ninety Three  Only</v>
      </c>
      <c r="IA77" s="22">
        <v>9.06</v>
      </c>
      <c r="IB77" s="22" t="s">
        <v>172</v>
      </c>
      <c r="IC77" s="22" t="s">
        <v>147</v>
      </c>
      <c r="ID77" s="22">
        <v>14.43</v>
      </c>
      <c r="IE77" s="23" t="s">
        <v>52</v>
      </c>
      <c r="IF77" s="23"/>
      <c r="IG77" s="23"/>
      <c r="IH77" s="23"/>
      <c r="II77" s="23"/>
    </row>
    <row r="78" spans="1:243" s="22" customFormat="1" ht="15.75">
      <c r="A78" s="59">
        <v>10</v>
      </c>
      <c r="B78" s="60" t="s">
        <v>88</v>
      </c>
      <c r="C78" s="39" t="s">
        <v>148</v>
      </c>
      <c r="D78" s="72"/>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c r="AV78" s="73"/>
      <c r="AW78" s="73"/>
      <c r="AX78" s="73"/>
      <c r="AY78" s="73"/>
      <c r="AZ78" s="73"/>
      <c r="BA78" s="73"/>
      <c r="BB78" s="73"/>
      <c r="BC78" s="74"/>
      <c r="IA78" s="22">
        <v>10</v>
      </c>
      <c r="IB78" s="22" t="s">
        <v>88</v>
      </c>
      <c r="IC78" s="22" t="s">
        <v>148</v>
      </c>
      <c r="IE78" s="23"/>
      <c r="IF78" s="23"/>
      <c r="IG78" s="23"/>
      <c r="IH78" s="23"/>
      <c r="II78" s="23"/>
    </row>
    <row r="79" spans="1:243" s="22" customFormat="1" ht="99.75">
      <c r="A79" s="59">
        <v>10.01</v>
      </c>
      <c r="B79" s="60" t="s">
        <v>173</v>
      </c>
      <c r="C79" s="39" t="s">
        <v>149</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22">
        <v>10.01</v>
      </c>
      <c r="IB79" s="22" t="s">
        <v>173</v>
      </c>
      <c r="IC79" s="22" t="s">
        <v>149</v>
      </c>
      <c r="IE79" s="23"/>
      <c r="IF79" s="23"/>
      <c r="IG79" s="23"/>
      <c r="IH79" s="23"/>
      <c r="II79" s="23"/>
    </row>
    <row r="80" spans="1:243" s="22" customFormat="1" ht="28.5">
      <c r="A80" s="63">
        <v>10.02</v>
      </c>
      <c r="B80" s="60" t="s">
        <v>89</v>
      </c>
      <c r="C80" s="39" t="s">
        <v>150</v>
      </c>
      <c r="D80" s="61">
        <v>1.5</v>
      </c>
      <c r="E80" s="62" t="s">
        <v>73</v>
      </c>
      <c r="F80" s="63">
        <v>392.45</v>
      </c>
      <c r="G80" s="40"/>
      <c r="H80" s="24"/>
      <c r="I80" s="47" t="s">
        <v>38</v>
      </c>
      <c r="J80" s="48">
        <f aca="true" t="shared" si="4" ref="J78:J90">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3"/>
      <c r="BA80" s="42">
        <f aca="true" t="shared" si="5" ref="BA78:BA90">ROUND(total_amount_ba($B$2,$D$2,D80,F80,J80,K80,M80),0)</f>
        <v>589</v>
      </c>
      <c r="BB80" s="54">
        <f aca="true" t="shared" si="6" ref="BB78:BB90">BA80+SUM(N80:AZ80)</f>
        <v>589</v>
      </c>
      <c r="BC80" s="50" t="str">
        <f aca="true" t="shared" si="7" ref="BC78:BC90">SpellNumber(L80,BB80)</f>
        <v>INR  Five Hundred &amp; Eighty Nine  Only</v>
      </c>
      <c r="IA80" s="22">
        <v>10.02</v>
      </c>
      <c r="IB80" s="22" t="s">
        <v>89</v>
      </c>
      <c r="IC80" s="22" t="s">
        <v>150</v>
      </c>
      <c r="ID80" s="22">
        <v>1.5</v>
      </c>
      <c r="IE80" s="23" t="s">
        <v>73</v>
      </c>
      <c r="IF80" s="23"/>
      <c r="IG80" s="23"/>
      <c r="IH80" s="23"/>
      <c r="II80" s="23"/>
    </row>
    <row r="81" spans="1:243" s="22" customFormat="1" ht="57">
      <c r="A81" s="59">
        <v>10.03</v>
      </c>
      <c r="B81" s="64" t="s">
        <v>91</v>
      </c>
      <c r="C81" s="39" t="s">
        <v>151</v>
      </c>
      <c r="D81" s="72"/>
      <c r="E81" s="73"/>
      <c r="F81" s="73"/>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4"/>
      <c r="IA81" s="22">
        <v>10.03</v>
      </c>
      <c r="IB81" s="22" t="s">
        <v>91</v>
      </c>
      <c r="IC81" s="22" t="s">
        <v>151</v>
      </c>
      <c r="IE81" s="23"/>
      <c r="IF81" s="23"/>
      <c r="IG81" s="23"/>
      <c r="IH81" s="23"/>
      <c r="II81" s="23"/>
    </row>
    <row r="82" spans="1:243" s="22" customFormat="1" ht="28.5">
      <c r="A82" s="59">
        <v>10.04</v>
      </c>
      <c r="B82" s="64" t="s">
        <v>90</v>
      </c>
      <c r="C82" s="39" t="s">
        <v>152</v>
      </c>
      <c r="D82" s="61">
        <v>1</v>
      </c>
      <c r="E82" s="62" t="s">
        <v>65</v>
      </c>
      <c r="F82" s="63">
        <v>484.3</v>
      </c>
      <c r="G82" s="40"/>
      <c r="H82" s="24"/>
      <c r="I82" s="47" t="s">
        <v>38</v>
      </c>
      <c r="J82" s="48">
        <f t="shared" si="4"/>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3"/>
      <c r="BA82" s="42">
        <f t="shared" si="5"/>
        <v>484</v>
      </c>
      <c r="BB82" s="54">
        <f t="shared" si="6"/>
        <v>484</v>
      </c>
      <c r="BC82" s="50" t="str">
        <f t="shared" si="7"/>
        <v>INR  Four Hundred &amp; Eighty Four  Only</v>
      </c>
      <c r="IA82" s="22">
        <v>10.04</v>
      </c>
      <c r="IB82" s="22" t="s">
        <v>90</v>
      </c>
      <c r="IC82" s="22" t="s">
        <v>152</v>
      </c>
      <c r="ID82" s="22">
        <v>1</v>
      </c>
      <c r="IE82" s="23" t="s">
        <v>65</v>
      </c>
      <c r="IF82" s="23"/>
      <c r="IG82" s="23"/>
      <c r="IH82" s="23"/>
      <c r="II82" s="23"/>
    </row>
    <row r="83" spans="1:243" s="22" customFormat="1" ht="21" customHeight="1">
      <c r="A83" s="63">
        <v>11</v>
      </c>
      <c r="B83" s="60" t="s">
        <v>174</v>
      </c>
      <c r="C83" s="39" t="s">
        <v>153</v>
      </c>
      <c r="D83" s="72"/>
      <c r="E83" s="73"/>
      <c r="F83" s="73"/>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4"/>
      <c r="IA83" s="22">
        <v>11</v>
      </c>
      <c r="IB83" s="22" t="s">
        <v>174</v>
      </c>
      <c r="IC83" s="22" t="s">
        <v>153</v>
      </c>
      <c r="IE83" s="23"/>
      <c r="IF83" s="23"/>
      <c r="IG83" s="23"/>
      <c r="IH83" s="23"/>
      <c r="II83" s="23"/>
    </row>
    <row r="84" spans="1:243" s="22" customFormat="1" ht="40.5" customHeight="1">
      <c r="A84" s="59">
        <v>11.01</v>
      </c>
      <c r="B84" s="60" t="s">
        <v>210</v>
      </c>
      <c r="C84" s="39" t="s">
        <v>154</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22">
        <v>11.01</v>
      </c>
      <c r="IB84" s="22" t="s">
        <v>210</v>
      </c>
      <c r="IC84" s="22" t="s">
        <v>154</v>
      </c>
      <c r="IE84" s="23"/>
      <c r="IF84" s="23"/>
      <c r="IG84" s="23"/>
      <c r="IH84" s="23"/>
      <c r="II84" s="23"/>
    </row>
    <row r="85" spans="1:243" s="22" customFormat="1" ht="42.75">
      <c r="A85" s="59">
        <v>11.02</v>
      </c>
      <c r="B85" s="60" t="s">
        <v>211</v>
      </c>
      <c r="C85" s="39" t="s">
        <v>155</v>
      </c>
      <c r="D85" s="61">
        <v>0.9</v>
      </c>
      <c r="E85" s="62" t="s">
        <v>64</v>
      </c>
      <c r="F85" s="63">
        <v>6071.59</v>
      </c>
      <c r="G85" s="40"/>
      <c r="H85" s="24"/>
      <c r="I85" s="47" t="s">
        <v>38</v>
      </c>
      <c r="J85" s="48">
        <f t="shared" si="4"/>
        <v>1</v>
      </c>
      <c r="K85" s="24" t="s">
        <v>39</v>
      </c>
      <c r="L85" s="24" t="s">
        <v>4</v>
      </c>
      <c r="M85" s="41"/>
      <c r="N85" s="24"/>
      <c r="O85" s="24"/>
      <c r="P85" s="46"/>
      <c r="Q85" s="24"/>
      <c r="R85" s="24"/>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53"/>
      <c r="BA85" s="42">
        <f t="shared" si="5"/>
        <v>5464</v>
      </c>
      <c r="BB85" s="54">
        <f t="shared" si="6"/>
        <v>5464</v>
      </c>
      <c r="BC85" s="50" t="str">
        <f t="shared" si="7"/>
        <v>INR  Five Thousand Four Hundred &amp; Sixty Four  Only</v>
      </c>
      <c r="IA85" s="22">
        <v>11.02</v>
      </c>
      <c r="IB85" s="22" t="s">
        <v>211</v>
      </c>
      <c r="IC85" s="22" t="s">
        <v>155</v>
      </c>
      <c r="ID85" s="22">
        <v>0.9</v>
      </c>
      <c r="IE85" s="23" t="s">
        <v>64</v>
      </c>
      <c r="IF85" s="23"/>
      <c r="IG85" s="23"/>
      <c r="IH85" s="23"/>
      <c r="II85" s="23"/>
    </row>
    <row r="86" spans="1:243" s="22" customFormat="1" ht="15.75">
      <c r="A86" s="63">
        <v>12</v>
      </c>
      <c r="B86" s="60" t="s">
        <v>77</v>
      </c>
      <c r="C86" s="39" t="s">
        <v>156</v>
      </c>
      <c r="D86" s="72"/>
      <c r="E86" s="73"/>
      <c r="F86" s="73"/>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4"/>
      <c r="IA86" s="22">
        <v>12</v>
      </c>
      <c r="IB86" s="22" t="s">
        <v>77</v>
      </c>
      <c r="IC86" s="22" t="s">
        <v>156</v>
      </c>
      <c r="IE86" s="23"/>
      <c r="IF86" s="23"/>
      <c r="IG86" s="23"/>
      <c r="IH86" s="23"/>
      <c r="II86" s="23"/>
    </row>
    <row r="87" spans="1:243" s="22" customFormat="1" ht="57">
      <c r="A87" s="59">
        <v>12.01</v>
      </c>
      <c r="B87" s="64" t="s">
        <v>175</v>
      </c>
      <c r="C87" s="39" t="s">
        <v>157</v>
      </c>
      <c r="D87" s="61">
        <v>1</v>
      </c>
      <c r="E87" s="62" t="s">
        <v>177</v>
      </c>
      <c r="F87" s="63">
        <v>58.65</v>
      </c>
      <c r="G87" s="40"/>
      <c r="H87" s="24"/>
      <c r="I87" s="47" t="s">
        <v>38</v>
      </c>
      <c r="J87" s="48">
        <f t="shared" si="4"/>
        <v>1</v>
      </c>
      <c r="K87" s="24" t="s">
        <v>39</v>
      </c>
      <c r="L87" s="24" t="s">
        <v>4</v>
      </c>
      <c r="M87" s="41"/>
      <c r="N87" s="24"/>
      <c r="O87" s="24"/>
      <c r="P87" s="46"/>
      <c r="Q87" s="24"/>
      <c r="R87" s="24"/>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53"/>
      <c r="BA87" s="42">
        <f t="shared" si="5"/>
        <v>59</v>
      </c>
      <c r="BB87" s="54">
        <f t="shared" si="6"/>
        <v>59</v>
      </c>
      <c r="BC87" s="50" t="str">
        <f t="shared" si="7"/>
        <v>INR  Fifty Nine Only</v>
      </c>
      <c r="IA87" s="22">
        <v>12.01</v>
      </c>
      <c r="IB87" s="22" t="s">
        <v>175</v>
      </c>
      <c r="IC87" s="22" t="s">
        <v>157</v>
      </c>
      <c r="ID87" s="22">
        <v>1</v>
      </c>
      <c r="IE87" s="23" t="s">
        <v>177</v>
      </c>
      <c r="IF87" s="23"/>
      <c r="IG87" s="23"/>
      <c r="IH87" s="23"/>
      <c r="II87" s="23"/>
    </row>
    <row r="88" spans="1:243" s="22" customFormat="1" ht="27" customHeight="1">
      <c r="A88" s="59">
        <v>12.02</v>
      </c>
      <c r="B88" s="64" t="s">
        <v>176</v>
      </c>
      <c r="C88" s="39" t="s">
        <v>158</v>
      </c>
      <c r="D88" s="61">
        <v>1</v>
      </c>
      <c r="E88" s="62" t="s">
        <v>177</v>
      </c>
      <c r="F88" s="63">
        <v>29.32</v>
      </c>
      <c r="G88" s="40"/>
      <c r="H88" s="24"/>
      <c r="I88" s="47" t="s">
        <v>38</v>
      </c>
      <c r="J88" s="48">
        <f t="shared" si="4"/>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3"/>
      <c r="BA88" s="42">
        <f t="shared" si="5"/>
        <v>29</v>
      </c>
      <c r="BB88" s="54">
        <f t="shared" si="6"/>
        <v>29</v>
      </c>
      <c r="BC88" s="50" t="str">
        <f t="shared" si="7"/>
        <v>INR  Twenty Nine Only</v>
      </c>
      <c r="IA88" s="22">
        <v>12.02</v>
      </c>
      <c r="IB88" s="22" t="s">
        <v>176</v>
      </c>
      <c r="IC88" s="22" t="s">
        <v>158</v>
      </c>
      <c r="ID88" s="22">
        <v>1</v>
      </c>
      <c r="IE88" s="23" t="s">
        <v>177</v>
      </c>
      <c r="IF88" s="23"/>
      <c r="IG88" s="23"/>
      <c r="IH88" s="23"/>
      <c r="II88" s="23"/>
    </row>
    <row r="89" spans="1:243" s="22" customFormat="1" ht="409.5">
      <c r="A89" s="63">
        <v>12.03</v>
      </c>
      <c r="B89" s="60" t="s">
        <v>212</v>
      </c>
      <c r="C89" s="39" t="s">
        <v>159</v>
      </c>
      <c r="D89" s="61">
        <v>1</v>
      </c>
      <c r="E89" s="62" t="s">
        <v>214</v>
      </c>
      <c r="F89" s="63">
        <v>133550.19</v>
      </c>
      <c r="G89" s="40"/>
      <c r="H89" s="24"/>
      <c r="I89" s="47" t="s">
        <v>38</v>
      </c>
      <c r="J89" s="48">
        <f t="shared" si="4"/>
        <v>1</v>
      </c>
      <c r="K89" s="24" t="s">
        <v>39</v>
      </c>
      <c r="L89" s="24" t="s">
        <v>4</v>
      </c>
      <c r="M89" s="41"/>
      <c r="N89" s="24"/>
      <c r="O89" s="24"/>
      <c r="P89" s="46"/>
      <c r="Q89" s="24"/>
      <c r="R89" s="24"/>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53"/>
      <c r="BA89" s="42">
        <f t="shared" si="5"/>
        <v>133550</v>
      </c>
      <c r="BB89" s="54">
        <f t="shared" si="6"/>
        <v>133550</v>
      </c>
      <c r="BC89" s="50" t="str">
        <f t="shared" si="7"/>
        <v>INR  One Lakh Thirty Three Thousand Five Hundred &amp; Fifty  Only</v>
      </c>
      <c r="IA89" s="22">
        <v>12.03</v>
      </c>
      <c r="IB89" s="65" t="s">
        <v>212</v>
      </c>
      <c r="IC89" s="22" t="s">
        <v>159</v>
      </c>
      <c r="ID89" s="22">
        <v>1</v>
      </c>
      <c r="IE89" s="23" t="s">
        <v>214</v>
      </c>
      <c r="IF89" s="23"/>
      <c r="IG89" s="23"/>
      <c r="IH89" s="23"/>
      <c r="II89" s="23"/>
    </row>
    <row r="90" spans="1:243" s="22" customFormat="1" ht="15.75" customHeight="1">
      <c r="A90" s="59">
        <v>12.04</v>
      </c>
      <c r="B90" s="60" t="s">
        <v>213</v>
      </c>
      <c r="C90" s="39" t="s">
        <v>160</v>
      </c>
      <c r="D90" s="61">
        <v>30</v>
      </c>
      <c r="E90" s="62" t="s">
        <v>52</v>
      </c>
      <c r="F90" s="63">
        <v>76.41</v>
      </c>
      <c r="G90" s="40"/>
      <c r="H90" s="24"/>
      <c r="I90" s="47" t="s">
        <v>38</v>
      </c>
      <c r="J90" s="48">
        <f t="shared" si="4"/>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3"/>
      <c r="BA90" s="42">
        <f t="shared" si="5"/>
        <v>2292</v>
      </c>
      <c r="BB90" s="54">
        <f t="shared" si="6"/>
        <v>2292</v>
      </c>
      <c r="BC90" s="50" t="str">
        <f t="shared" si="7"/>
        <v>INR  Two Thousand Two Hundred &amp; Ninety Two  Only</v>
      </c>
      <c r="IA90" s="22">
        <v>12.04</v>
      </c>
      <c r="IB90" s="65" t="s">
        <v>213</v>
      </c>
      <c r="IC90" s="22" t="s">
        <v>160</v>
      </c>
      <c r="ID90" s="22">
        <v>30</v>
      </c>
      <c r="IE90" s="23" t="s">
        <v>52</v>
      </c>
      <c r="IF90" s="23"/>
      <c r="IG90" s="23"/>
      <c r="IH90" s="23"/>
      <c r="II90" s="23"/>
    </row>
    <row r="91" spans="1:55" ht="42.75">
      <c r="A91" s="25" t="s">
        <v>46</v>
      </c>
      <c r="B91" s="26"/>
      <c r="C91" s="27"/>
      <c r="D91" s="43"/>
      <c r="E91" s="43"/>
      <c r="F91" s="43"/>
      <c r="G91" s="43"/>
      <c r="H91" s="55"/>
      <c r="I91" s="55"/>
      <c r="J91" s="55"/>
      <c r="K91" s="55"/>
      <c r="L91" s="56"/>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2"/>
      <c r="BA91" s="57">
        <f>SUM(BA13:BA90)</f>
        <v>273539</v>
      </c>
      <c r="BB91" s="58">
        <f>SUM(BB13:BB90)</f>
        <v>273539</v>
      </c>
      <c r="BC91" s="50" t="str">
        <f>SpellNumber(L91,BB91)</f>
        <v>  Two Lakh Seventy Three Thousand Five Hundred &amp; Thirty Nine  Only</v>
      </c>
    </row>
    <row r="92" spans="1:55" ht="38.25" customHeight="1">
      <c r="A92" s="26" t="s">
        <v>47</v>
      </c>
      <c r="B92" s="28"/>
      <c r="C92" s="29"/>
      <c r="D92" s="30"/>
      <c r="E92" s="44" t="s">
        <v>54</v>
      </c>
      <c r="F92" s="45"/>
      <c r="G92" s="31"/>
      <c r="H92" s="32"/>
      <c r="I92" s="32"/>
      <c r="J92" s="32"/>
      <c r="K92" s="33"/>
      <c r="L92" s="34"/>
      <c r="M92" s="35"/>
      <c r="N92" s="36"/>
      <c r="O92" s="22"/>
      <c r="P92" s="22"/>
      <c r="Q92" s="22"/>
      <c r="R92" s="22"/>
      <c r="S92" s="22"/>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7">
        <f>IF(ISBLANK(F92),0,IF(E92="Excess (+)",ROUND(BA91+(BA91*F92),2),IF(E92="Less (-)",ROUND(BA91+(BA91*F92*(-1)),2),IF(E92="At Par",BA91,0))))</f>
        <v>0</v>
      </c>
      <c r="BB92" s="38">
        <f>ROUND(BA92,0)</f>
        <v>0</v>
      </c>
      <c r="BC92" s="21" t="str">
        <f>SpellNumber($E$2,BB92)</f>
        <v>INR Zero Only</v>
      </c>
    </row>
    <row r="93" spans="1:55" ht="18">
      <c r="A93" s="25" t="s">
        <v>48</v>
      </c>
      <c r="B93" s="25"/>
      <c r="C93" s="67" t="str">
        <f>SpellNumber($E$2,BB92)</f>
        <v>INR Zero Only</v>
      </c>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row>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sheetData>
  <sheetProtection password="9E83" sheet="1"/>
  <autoFilter ref="A11:BC93"/>
  <mergeCells count="47">
    <mergeCell ref="D86:BC86"/>
    <mergeCell ref="D75:BC75"/>
    <mergeCell ref="D78:BC78"/>
    <mergeCell ref="D79:BC79"/>
    <mergeCell ref="D81:BC81"/>
    <mergeCell ref="D83:BC83"/>
    <mergeCell ref="D84:BC84"/>
    <mergeCell ref="D61:BC61"/>
    <mergeCell ref="D64:BC64"/>
    <mergeCell ref="D66:BC66"/>
    <mergeCell ref="D69:BC69"/>
    <mergeCell ref="D71:BC71"/>
    <mergeCell ref="D72:BC72"/>
    <mergeCell ref="D50:BC50"/>
    <mergeCell ref="D51:BC51"/>
    <mergeCell ref="D54:BC54"/>
    <mergeCell ref="D56:BC56"/>
    <mergeCell ref="D57:BC57"/>
    <mergeCell ref="D59:BC59"/>
    <mergeCell ref="D37:BC37"/>
    <mergeCell ref="D41:BC41"/>
    <mergeCell ref="D42:BC42"/>
    <mergeCell ref="D44:BC44"/>
    <mergeCell ref="D46:BC46"/>
    <mergeCell ref="D48:BC48"/>
    <mergeCell ref="D27:BC27"/>
    <mergeCell ref="D30:BC30"/>
    <mergeCell ref="D31:BC31"/>
    <mergeCell ref="D33:BC33"/>
    <mergeCell ref="D35:BC35"/>
    <mergeCell ref="D36:BC36"/>
    <mergeCell ref="D16:BC16"/>
    <mergeCell ref="D17:BC17"/>
    <mergeCell ref="D19:BC19"/>
    <mergeCell ref="D20:BC20"/>
    <mergeCell ref="D22:BC22"/>
    <mergeCell ref="D25:BC25"/>
    <mergeCell ref="A9:BC9"/>
    <mergeCell ref="C93:BC93"/>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92">
      <formula1>IF(E92="Select",-1,IF(E92="At Par",0,0))</formula1>
      <formula2>IF(E92="Select",-1,IF(E92="At Par",0,0.99))</formula2>
    </dataValidation>
    <dataValidation type="list" allowBlank="1" showErrorMessage="1" sqref="E92">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92">
      <formula1>0</formula1>
      <formula2>99.9</formula2>
    </dataValidation>
    <dataValidation type="list" allowBlank="1" showErrorMessage="1" sqref="D13:D14 K15 D16:D17 K18 D19:D20 K21 D22 K23:K24 D25 K26 D27 K28:K29 D30:D31 K32 D33 K34 D35:D37 K38:K40 D41:D42 K43 D44 K45 D46 K47 D48 K49 D50:D51 K52:K53 D54 K55 D56:D57 K58 D59 K60 D61 K62:K63 D64 K65 D66 K67:K68 D69 K70 D71:D72 K73:K74 D75 K76:K77 D78:D79 K80 D81 K82 D83:D84 K85 K87:K90 D8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5 G18:H18 G21:H21 G23:H24 G26:H26 G28:H29 G32:H32 G34:H34 G38:H40 G43:H43 G45:H45 G47:H47 G49:H49 G52:H53 G55:H55 G58:H58 G60:H60 G62:H63 G65:H65 G67:H68 G70:H70 G73:H74 G76:H77 G80:H80 G82:H82 G85:H85 G87:H90">
      <formula1>0</formula1>
      <formula2>999999999999999</formula2>
    </dataValidation>
    <dataValidation allowBlank="1" showInputMessage="1" showErrorMessage="1" promptTitle="Addition / Deduction" prompt="Please Choose the correct One" sqref="J15 J18 J21 J23:J24 J26 J28:J29 J32 J34 J38:J40 J43 J45 J47 J49 J52:J53 J55 J58 J60 J62:J63 J65 J67:J68 J70 J73:J74 J76:J77 J80 J82 J85 J87:J90">
      <formula1>0</formula1>
      <formula2>0</formula2>
    </dataValidation>
    <dataValidation type="list" showErrorMessage="1" sqref="I15 I18 I21 I23:I24 I26 I28:I29 I32 I34 I38:I40 I43 I45 I47 I49 I52:I53 I55 I58 I60 I62:I63 I65 I67:I68 I70 I73:I74 I76:I77 I80 I82 I85 I87:I9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8:O18 N21:O21 N23:O24 N26:O26 N28:O29 N32:O32 N34:O34 N38:O40 N43:O43 N45:O45 N47:O47 N49:O49 N52:O53 N55:O55 N58:O58 N60:O60 N62:O63 N65:O65 N67:O68 N70:O70 N73:O74 N76:O77 N80:O80 N82:O82 N85:O85 N87:O9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8 R21 R23:R24 R26 R28:R29 R32 R34 R38:R40 R43 R45 R47 R49 R52:R53 R55 R58 R60 R62:R63 R65 R67:R68 R70 R73:R74 R76:R77 R80 R82 R85 R87:R9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8 Q21 Q23:Q24 Q26 Q28:Q29 Q32 Q34 Q38:Q40 Q43 Q45 Q47 Q49 Q52:Q53 Q55 Q58 Q60 Q62:Q63 Q65 Q67:Q68 Q70 Q73:Q74 Q76:Q77 Q80 Q82 Q85 Q87:Q9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8 M21 M23:M24 M26 M28:M29 M32 M34 M38:M40 M43 M45 M47 M49 M52:M53 M55 M58 M60 M62:M63 M65 M67:M68 M70 M73:M74 M76:M77 M80 M82 M85 M87:M90">
      <formula1>0</formula1>
      <formula2>999999999999999</formula2>
    </dataValidation>
    <dataValidation type="decimal" allowBlank="1" showInputMessage="1" showErrorMessage="1" promptTitle="Quantity" prompt="Please enter the Quantity for this item. " errorTitle="Invalid Entry" error="Only Numeric Values are allowed. " sqref="D15 D18 D21 D23:D24 D26 D28:D29 D32 D34 D38:D40 D43 D45 D47 D49 D52:D53 D55 D58 D60 D62:D63 D65 D67:D68 D70 D73:D74 D76:D77 D80 D82 D85 D87:D90">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 F18 F21 F23:F24 F26 F28:F29 F32 F34 F38:F40 F43 F45 F47 F49 F52:F53 F55 F58 F60 F62:F63 F65 F67:F68 F70 F73:F74 F76:F77 F80 F82 F85 F87:F90">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90 L89">
      <formula1>"INR"</formula1>
    </dataValidation>
    <dataValidation allowBlank="1" showInputMessage="1" showErrorMessage="1" promptTitle="Itemcode/Make" prompt="Please enter text" sqref="C13:C90">
      <formula1>0</formula1>
      <formula2>0</formula2>
    </dataValidation>
    <dataValidation type="decimal" allowBlank="1" showInputMessage="1" showErrorMessage="1" errorTitle="Invalid Entry" error="Only Numeric Values are allowed. " sqref="A13:A90">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2021-11-27T06:38:39Z</cp:lastPrinted>
  <dcterms:created xsi:type="dcterms:W3CDTF">2009-01-30T06:42:42Z</dcterms:created>
  <dcterms:modified xsi:type="dcterms:W3CDTF">2021-11-27T06:39:21Z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