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300" windowWidth="16380" windowHeight="7890" tabRatio="143" firstSheet="1" activeTab="1"/>
  </bookViews>
  <sheets>
    <sheet name="BoQ1" sheetId="1" state="veryHidden" r:id="rId1"/>
    <sheet name="Macros" sheetId="2" r:id="rId2"/>
  </sheets>
  <externalReferences>
    <externalReference r:id="rId5"/>
    <externalReference r:id="rId6"/>
    <externalReference r:id="rId7"/>
    <externalReference r:id="rId8"/>
  </externalReferences>
  <definedNames>
    <definedName name="_xlnm._FilterDatabase" localSheetId="0" hidden="1">'BoQ1'!$A$11:$BC$67</definedName>
    <definedName name="_xlfn_BAHTTEXT">NA()</definedName>
    <definedName name="_xlfn_COUNTIFS">NA()</definedName>
    <definedName name="BAA1">#REF!</definedName>
    <definedName name="boq_type">#REF!</definedName>
    <definedName name="boq_version" localSheetId="0">'[3]Config'!$C$2:$C$3</definedName>
    <definedName name="boq_version">'[1]Config'!$C$2:$C$3</definedName>
    <definedName name="conversion_type" localSheetId="0">'[3]Config'!$E$2:$E$3</definedName>
    <definedName name="conversion_type">'[1]Config'!$E$2:$E$3</definedName>
    <definedName name="cstvat">#REF!</definedName>
    <definedName name="currency_name" localSheetId="0">'[3]Config'!$F$2:$F$8</definedName>
    <definedName name="currency_name">'[1]Config'!$F$2:$F$8</definedName>
    <definedName name="dfsga" localSheetId="0">#REF!</definedName>
    <definedName name="dfsga">#REF!</definedName>
    <definedName name="domestic_global">#REF!</definedName>
    <definedName name="Excise" localSheetId="0">#REF!</definedName>
    <definedName name="Excise">#REF!</definedName>
    <definedName name="Excise_Duty" localSheetId="0">#REF!</definedName>
    <definedName name="Excise_Duty">#REF!</definedName>
    <definedName name="Excised" localSheetId="0">#REF!</definedName>
    <definedName name="Excised">#REF!</definedName>
    <definedName name="ExciseDuty">#REF!</definedName>
    <definedName name="MyList">#REF!</definedName>
    <definedName name="option9" localSheetId="0">'[2]PRICE BID'!#REF!</definedName>
    <definedName name="option9">'[2]PRICE BID'!#REF!</definedName>
    <definedName name="other_boq" localSheetId="0">'[3]Config'!$G$2:$G$5</definedName>
    <definedName name="other_boq">'[1]Config'!$G$2:$G$5</definedName>
    <definedName name="_xlnm.Print_Area" localSheetId="0">'BoQ1'!$A$1:$BC$67</definedName>
    <definedName name="Select">#REF!</definedName>
    <definedName name="SelectD1OrC1">#REF!</definedName>
    <definedName name="SelectLessOrExcess">#REF!</definedName>
    <definedName name="Service" localSheetId="0">#REF!</definedName>
    <definedName name="Service">#REF!</definedName>
    <definedName name="ServiceTax">#REF!</definedName>
    <definedName name="Tax">#REF!</definedName>
    <definedName name="TOT_ST">'[2]PRICE BID'!$G$14</definedName>
  </definedNames>
  <calcPr fullCalcOnLoad="1" fullPrecision="0"/>
</workbook>
</file>

<file path=xl/comments1.xml><?xml version="1.0" encoding="utf-8"?>
<comments xmlns="http://schemas.openxmlformats.org/spreadsheetml/2006/main">
  <authors>
    <author/>
  </authors>
  <commentList>
    <comment ref="K1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8"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7"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5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2"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6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5"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1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0"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2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4"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39"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1"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3"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 ref="K46" authorId="0">
      <text>
        <r>
          <rPr>
            <b/>
            <sz val="9"/>
            <color indexed="8"/>
            <rFont val="Tahoma"/>
            <family val="2"/>
          </rPr>
          <t xml:space="preserve">gepadmin:
</t>
        </r>
        <r>
          <rPr>
            <sz val="9"/>
            <color indexed="8"/>
            <rFont val="Tahoma"/>
            <family val="2"/>
          </rPr>
          <t xml:space="preserve">
1. If you choose "Full Conversion" then Column </t>
        </r>
        <r>
          <rPr>
            <b/>
            <sz val="9"/>
            <color indexed="8"/>
            <rFont val="Tahoma"/>
            <family val="2"/>
          </rPr>
          <t>BA (AMOUNT)</t>
        </r>
        <r>
          <rPr>
            <sz val="9"/>
            <color indexed="8"/>
            <rFont val="Tahoma"/>
            <family val="2"/>
          </rPr>
          <t xml:space="preserve"> and Column </t>
        </r>
        <r>
          <rPr>
            <b/>
            <sz val="9"/>
            <color indexed="8"/>
            <rFont val="Tahoma"/>
            <family val="2"/>
          </rPr>
          <t>BB (TAXES)</t>
        </r>
        <r>
          <rPr>
            <sz val="9"/>
            <color indexed="8"/>
            <rFont val="Tahoma"/>
            <family val="2"/>
          </rPr>
          <t xml:space="preserve"> BOTH values will be convert based on selected Currency in (Column L).
2. If you choose "Partial Conversion" then Column </t>
        </r>
        <r>
          <rPr>
            <b/>
            <sz val="9"/>
            <color indexed="8"/>
            <rFont val="Tahoma"/>
            <family val="2"/>
          </rPr>
          <t>BA (AMOUNT)</t>
        </r>
        <r>
          <rPr>
            <sz val="9"/>
            <color indexed="8"/>
            <rFont val="Tahoma"/>
            <family val="2"/>
          </rPr>
          <t xml:space="preserve"> only will be converted based on selected currency (Column L)  and Column </t>
        </r>
        <r>
          <rPr>
            <b/>
            <sz val="9"/>
            <color indexed="8"/>
            <rFont val="Tahoma"/>
            <family val="2"/>
          </rPr>
          <t>BB (TAXES)</t>
        </r>
        <r>
          <rPr>
            <sz val="9"/>
            <color indexed="8"/>
            <rFont val="Tahoma"/>
            <family val="2"/>
          </rPr>
          <t xml:space="preserve"> value (INR) will be added to the converted values.</t>
        </r>
      </text>
    </comment>
  </commentList>
</comments>
</file>

<file path=xl/sharedStrings.xml><?xml version="1.0" encoding="utf-8"?>
<sst xmlns="http://schemas.openxmlformats.org/spreadsheetml/2006/main" count="448" uniqueCount="165">
  <si>
    <t>BoQ_Ver3.1</t>
  </si>
  <si>
    <t>Percentage</t>
  </si>
  <si>
    <t>Normal</t>
  </si>
  <si>
    <t>INR Only</t>
  </si>
  <si>
    <t>INR</t>
  </si>
  <si>
    <t>Select, At Par, Excess (+), Less (-)</t>
  </si>
  <si>
    <t>IOCL</t>
  </si>
  <si>
    <t xml:space="preserve"> </t>
  </si>
  <si>
    <r>
      <rPr>
        <b/>
        <u val="single"/>
        <sz val="11"/>
        <rFont val="Arial"/>
        <family val="2"/>
      </rPr>
      <t xml:space="preserve">PRICE SCHEDULE
</t>
    </r>
    <r>
      <rPr>
        <b/>
        <sz val="11"/>
        <color indexed="10"/>
        <rFont val="Arial"/>
        <family val="2"/>
      </rPr>
      <t>(This BOQ template must not be modified/replaced by the bidder and the same should be uploaded after filling the relevant columns, else the bidder is liable to be rejected for this tender. Bidders are allowed to enter the Bidder Name and Values only )</t>
    </r>
  </si>
  <si>
    <r>
      <rPr>
        <b/>
        <sz val="11"/>
        <rFont val="Arial"/>
        <family val="2"/>
      </rPr>
      <t xml:space="preserve">NUMBER </t>
    </r>
    <r>
      <rPr>
        <b/>
        <sz val="11"/>
        <color indexed="10"/>
        <rFont val="Arial"/>
        <family val="2"/>
      </rPr>
      <t>#</t>
    </r>
  </si>
  <si>
    <r>
      <rPr>
        <b/>
        <sz val="11"/>
        <rFont val="Arial"/>
        <family val="2"/>
      </rPr>
      <t xml:space="preserve">TEXT </t>
    </r>
    <r>
      <rPr>
        <b/>
        <sz val="11"/>
        <color indexed="10"/>
        <rFont val="Arial"/>
        <family val="2"/>
      </rPr>
      <t>#</t>
    </r>
  </si>
  <si>
    <t>NUMBER</t>
  </si>
  <si>
    <t>TEXT</t>
  </si>
  <si>
    <r>
      <rPr>
        <b/>
        <sz val="11"/>
        <rFont val="Arial"/>
        <family val="2"/>
      </rPr>
      <t>TEXT</t>
    </r>
    <r>
      <rPr>
        <b/>
        <sz val="11"/>
        <color indexed="10"/>
        <rFont val="Arial"/>
        <family val="2"/>
      </rPr>
      <t>#</t>
    </r>
  </si>
  <si>
    <t>DATE</t>
  </si>
  <si>
    <t>Sl.
No.</t>
  </si>
  <si>
    <t>Item Description</t>
  </si>
  <si>
    <t>Item Code / Make</t>
  </si>
  <si>
    <t>Quantity</t>
  </si>
  <si>
    <t>Units</t>
  </si>
  <si>
    <t>Addition / Deduction</t>
  </si>
  <si>
    <t>Addition / Deduction Values</t>
  </si>
  <si>
    <t>Currency Convertion against each Item</t>
  </si>
  <si>
    <t>Quoted Currency in INR / Other Currency</t>
  </si>
  <si>
    <r>
      <rPr>
        <b/>
        <sz val="11"/>
        <rFont val="Arial"/>
        <family val="2"/>
      </rPr>
      <t xml:space="preserve">BASIC RATE In </t>
    </r>
    <r>
      <rPr>
        <b/>
        <sz val="11"/>
        <color indexed="10"/>
        <rFont val="Arial"/>
        <family val="2"/>
      </rPr>
      <t>Figures</t>
    </r>
    <r>
      <rPr>
        <b/>
        <sz val="11"/>
        <rFont val="Arial"/>
        <family val="2"/>
      </rPr>
      <t xml:space="preserve"> To be entered by the </t>
    </r>
    <r>
      <rPr>
        <b/>
        <sz val="11"/>
        <color indexed="10"/>
        <rFont val="Arial"/>
        <family val="2"/>
      </rPr>
      <t>Bidder</t>
    </r>
    <r>
      <rPr>
        <b/>
        <sz val="11"/>
        <rFont val="Arial"/>
        <family val="2"/>
      </rPr>
      <t xml:space="preserve"> 
Rs.      P
 </t>
    </r>
  </si>
  <si>
    <t>Excise Duty</t>
  </si>
  <si>
    <t>VAT</t>
  </si>
  <si>
    <t>Freight Charges ( Unloading &amp; Stacking)</t>
  </si>
  <si>
    <t>Any Other Taxes/Duties/Levies</t>
  </si>
  <si>
    <t>Other Taxes 2</t>
  </si>
  <si>
    <t>IIIrd Party i.e DGS&amp;D / RITES etc Inspection Charges @0.34%+Service Tax</t>
  </si>
  <si>
    <t xml:space="preserve">Less for Cenvat Credit,if any respect of Supplies Under full Excise Duty Category </t>
  </si>
  <si>
    <t>TOTAL AMOUNT  With Taxes</t>
  </si>
  <si>
    <t>TOTAL AMOUNT 
In Words</t>
  </si>
  <si>
    <t>Construction of chamber for 100mm sluices valve</t>
  </si>
  <si>
    <t>item1</t>
  </si>
  <si>
    <t>1 Nos</t>
  </si>
  <si>
    <t>Nos</t>
  </si>
  <si>
    <t>Excess(+)</t>
  </si>
  <si>
    <t>Full Conversion</t>
  </si>
  <si>
    <t>Supplying, Conveying and fixing spls. Including eart</t>
  </si>
  <si>
    <t>Construction of chamber for 100mm sluice plates</t>
  </si>
  <si>
    <t>item2</t>
  </si>
  <si>
    <t>item3</t>
  </si>
  <si>
    <t>Supplying, Conveying and fixing spls. Including ea</t>
  </si>
  <si>
    <t>item4</t>
  </si>
  <si>
    <t>Total in Figures</t>
  </si>
  <si>
    <t>Quoted Rate in Figures</t>
  </si>
  <si>
    <t>Quoted Rate in Words</t>
  </si>
  <si>
    <t>Please Enable Macros to View BoQ information</t>
  </si>
  <si>
    <t>Name of the Bidder/ Bidding Firm / Company :</t>
  </si>
  <si>
    <r>
      <t xml:space="preserve">Estimated Rate
 in
</t>
    </r>
    <r>
      <rPr>
        <b/>
        <sz val="11"/>
        <color indexed="10"/>
        <rFont val="Arial"/>
        <family val="2"/>
      </rPr>
      <t>Rs.      P</t>
    </r>
  </si>
  <si>
    <t>sqm</t>
  </si>
  <si>
    <t>FINISHING</t>
  </si>
  <si>
    <t>Select</t>
  </si>
  <si>
    <t>item no.1</t>
  </si>
  <si>
    <t>item no.2</t>
  </si>
  <si>
    <t>item no.3</t>
  </si>
  <si>
    <t>item no.5</t>
  </si>
  <si>
    <t>item no.8</t>
  </si>
  <si>
    <t>item no.10</t>
  </si>
  <si>
    <t>item no.18</t>
  </si>
  <si>
    <t>item no.25</t>
  </si>
  <si>
    <t>item no.26</t>
  </si>
  <si>
    <t>cum</t>
  </si>
  <si>
    <t>each</t>
  </si>
  <si>
    <t>kg</t>
  </si>
  <si>
    <r>
      <t xml:space="preserve">TOTAL AMOUNT  
           in
     </t>
    </r>
    <r>
      <rPr>
        <b/>
        <sz val="11"/>
        <color indexed="10"/>
        <rFont val="Arial"/>
        <family val="2"/>
      </rPr>
      <t xml:space="preserve"> Rs.      P</t>
    </r>
  </si>
  <si>
    <t>MASONRY WORK</t>
  </si>
  <si>
    <t>ROOFING</t>
  </si>
  <si>
    <t>metre</t>
  </si>
  <si>
    <t>Tender Inviting Authority: Superintending Engineer, IWD, IIT, Kanpur</t>
  </si>
  <si>
    <t>WOOD AND PVC WORK</t>
  </si>
  <si>
    <t>125 mm</t>
  </si>
  <si>
    <t>300x16 mm</t>
  </si>
  <si>
    <t>Painting with synthetic enamel paint of approved brand and manufacture of required colour to give an even shade :</t>
  </si>
  <si>
    <t>Two or more coats on new work over an under coat of suitable shade with ordinary paint of approved brand and manufacture</t>
  </si>
  <si>
    <t>WATER SUPPLY</t>
  </si>
  <si>
    <t>item no.4</t>
  </si>
  <si>
    <t>item no.6</t>
  </si>
  <si>
    <t>item no.7</t>
  </si>
  <si>
    <t>item no.9</t>
  </si>
  <si>
    <t>item no.11</t>
  </si>
  <si>
    <t>item no.12</t>
  </si>
  <si>
    <t>item no.13</t>
  </si>
  <si>
    <t>item no.14</t>
  </si>
  <si>
    <t>item no.15</t>
  </si>
  <si>
    <t>item no.16</t>
  </si>
  <si>
    <t>item no.17</t>
  </si>
  <si>
    <t>item no.19</t>
  </si>
  <si>
    <t>item no.20</t>
  </si>
  <si>
    <t>item no.21</t>
  </si>
  <si>
    <t>item no.22</t>
  </si>
  <si>
    <t>item no.23</t>
  </si>
  <si>
    <t>item no.24</t>
  </si>
  <si>
    <t>item no.27</t>
  </si>
  <si>
    <t>item no.28</t>
  </si>
  <si>
    <t>item no.29</t>
  </si>
  <si>
    <t>item no.30</t>
  </si>
  <si>
    <t>item no.31</t>
  </si>
  <si>
    <t>item no.32</t>
  </si>
  <si>
    <t>item no.33</t>
  </si>
  <si>
    <t>item no.34</t>
  </si>
  <si>
    <t>item no.35</t>
  </si>
  <si>
    <t>item no.36</t>
  </si>
  <si>
    <t>item no.37</t>
  </si>
  <si>
    <t>item no.38</t>
  </si>
  <si>
    <t>item no.39</t>
  </si>
  <si>
    <t>item no.40</t>
  </si>
  <si>
    <t>item no.41</t>
  </si>
  <si>
    <t>item no.42</t>
  </si>
  <si>
    <t>item no.43</t>
  </si>
  <si>
    <t>item no.44</t>
  </si>
  <si>
    <t>item no.45</t>
  </si>
  <si>
    <t>item no.46</t>
  </si>
  <si>
    <t>item no.47</t>
  </si>
  <si>
    <t>item no.48</t>
  </si>
  <si>
    <t>item no.49</t>
  </si>
  <si>
    <t>item no.50</t>
  </si>
  <si>
    <t>item no.51</t>
  </si>
  <si>
    <t>item no.52</t>
  </si>
  <si>
    <t>CONCRETE WORK</t>
  </si>
  <si>
    <t>Brick work with common burnt clay F.P.S. (non modular) bricks of class designation 7.5 in superstructure above plinth level up to floor V level in all shapes and sizes in :</t>
  </si>
  <si>
    <t>Cement mortar 1:6 (1 cement : 6 coarse sand)</t>
  </si>
  <si>
    <t>Providing and fixing ISI marked oxidised M.S. handles conforming to IS:4992 with necessary screws etc. complete :</t>
  </si>
  <si>
    <t>STEEL WORK</t>
  </si>
  <si>
    <t>FLOORING</t>
  </si>
  <si>
    <t>15 mm cement plaster on rough side of single or half brick wall of mix:</t>
  </si>
  <si>
    <t>1:6 (1 cement: 6 coarse sand)</t>
  </si>
  <si>
    <t>Name of Work: Providing shed near Block-B of old Sac for D.G Set</t>
  </si>
  <si>
    <t>Contract No:   16/Civil/D2/2021-22/02</t>
  </si>
  <si>
    <t>EARTH WORK</t>
  </si>
  <si>
    <t>Earth work in excavation by mechanical means (Hydraulic excavator) / manual means in foundation trenches or drains (not exceeding 1.5 m in width or 10 sqm on plan), including dressing of sides and ramming of bottoms, lift upto 1.5 m, including getting out the excavated soil and disposal of surplus excavated soil as directed, within a lead of 50 m.</t>
  </si>
  <si>
    <t>All kinds of soil.</t>
  </si>
  <si>
    <t>Filling available excavated earth (excluding rock) in trenches, plinth, sides of foundations etc. in layers not exceeding 20cm in depth, consolidating each deposited layer by ramming and watering, lead up to 50 m and lift upto 1.5 m.</t>
  </si>
  <si>
    <t>Providing and laying damp-proof course 40mm
 thick with cement concrete 1:2:4 (1 cement : 2
 coarse sand derived from natural sources): 4
 graded   stone   aggregate 12.5mm   nominal
 size derived from natural sources)</t>
  </si>
  <si>
    <t>Providing &amp; applying a coat of residual petroleum bitumen of grade of VG-10 of approved quality using 1.7kg per square metre on damp proof course after cleaning the surface with brushes and finally with apiece of cloth lightly soaked in kerosene oil.</t>
  </si>
  <si>
    <t>Making plinth protection 50mm thick of cement
 concrete 1:3:6 (1 cement : 3 coarse sand derived
 from natural sources : 6 graded stone aggregate
 20  mm  nominal  size derived  from  natural
 sources) over 75mm thick bed of dry brick ballast
 40   mm   nominal   size,   well   rammed   and
 consolidated and grouted with fine sand, including
 necessary excavation,  levelling  &amp;  dressing &amp;
 finishing the top smooth.</t>
  </si>
  <si>
    <t>Brick work with common burnt clay F.P.S. (non modular) bricks of class designation 7.5 in foundation and plinth in:</t>
  </si>
  <si>
    <t>Brick edging 7cm wide 11.4 cm deep to plinth protection with common burnt clay F.P.S. (non modular) bricks of class designation 7.5 including grouting with cement mortar 1:4 (1 cement : 4 fine sand).</t>
  </si>
  <si>
    <t>Providing and fixing ISI marked oxidised M.S. sliding door bolts with nuts and screws etc. complete :</t>
  </si>
  <si>
    <t>Providing and fixing 1mm thick M.S. sheet door with frame of 40x40x6 mm angle iron and 3 mm M.S. gusset plates at the junctions and corners, all necessary fittings complete, including applying a priming coat of approved steel primer.</t>
  </si>
  <si>
    <t>Using M.S. angels 40x40x6 mm for diagonal braces</t>
  </si>
  <si>
    <t>Steel work welded in built up sections/ framed work, including cutting, hoisting, fixing in position and applying a priming coat of approved steel primer using structural steel etc. as required.</t>
  </si>
  <si>
    <t>In gratings, frames, guard bar, ladder, railings, brackets, gates and similar works</t>
  </si>
  <si>
    <t>Cement concrete flooring 1:2:4 (1 cement : 2 coarse sand : 4 graded stone aggregate) finished with a floating coat of neat cement, including cement slurry, but excluding the cost of nosing of steps etc. complete.</t>
  </si>
  <si>
    <t>40 mm thick with 20 mm nominal size stone aggregate</t>
  </si>
  <si>
    <t>Cement plaster skirting up to 30 cm height, with cement mortar 1:3 (1 cement : 3 coarse sand), finished with a floating coat of neat cement.</t>
  </si>
  <si>
    <t>18 mm thick</t>
  </si>
  <si>
    <t>Providing and fixing glass strips in joints of terrazo/ cement concrete floors.</t>
  </si>
  <si>
    <t>40 mm wide and 4 mm thick</t>
  </si>
  <si>
    <t>Providing gola 75x75 mm in cement concrete 1:2:4 (1 cement : 2 coarse sand : 4 stone aggregate 10 mm and down gauge), including finishing with cement mortar 1:3 (1 cement : 3 fine sand) as per standard design :</t>
  </si>
  <si>
    <t>In 75x75 mm deep chase</t>
  </si>
  <si>
    <t>Providing &amp; fixing UV stabilised fiberglass reinforced plastic sheet roofing up to any pitch, including fixing with polymer coated 'J' or 'L' hooks, bolts &amp; nuts 8mm dia. G.I plain/bitumen washers complete but excluding the cost of purlins, rafters, trusses etc. The sheets shall be manufactured out of 2400 TEX panel rovigs incorporating minimum 0.3% ultra-violet stabiliser in resin system under approximately 2400 psi and hot cured. They shall be of uniform pigmentation and thickness without air pockets and shall conform to IS 10192 and IS 12866.The sheets shall be opaque or translucent, clear or pigmented, textured or smooth as specified.</t>
  </si>
  <si>
    <t>2 mm thick corrugated (2.5" or 4.2" or 6") or step-down (2" or 3" or 6" ) as specified</t>
  </si>
  <si>
    <t>12 mm cement plaster of mix :</t>
  </si>
  <si>
    <t>Finishing walls with Acrylic Smooth exterior paint of required shade :</t>
  </si>
  <si>
    <t>New work (Two or more coat applied @ 1.67 ltr/10 sqm over and including priming coat of exterior primer applied @ 2.20 kg/10 sqm)</t>
  </si>
  <si>
    <t>Cutting holes up to 15x15 cm in R.C.C. floors and roofs for passing drain pipe etc. and repairing the hole after insertion of drain pipe etc. with cement concrete 1:2:4 (1 cement : 2 coarse sand : 4 graded stone aggregate 20 mm nominal size), including finishing complete so as to make it leak proof.</t>
  </si>
  <si>
    <t>Making chases up to 7.5x7.5 cm in walls including making good and finishing with matching surface after housing G.I. pipe etc.</t>
  </si>
  <si>
    <t>NEW TECHNOLOGIES AND MATERIALS</t>
  </si>
  <si>
    <t>Providing and fixing hard drawn steel wire fabric of size 75 x25 mm mesh or other suitable size wire mesh to be fixed &amp; firmly anchored to the concrete surface by means of "L" shaped mild steel shear key welded with existing reinforcement including the cost of materials, labour, tool &amp; plants as approved by Engineer-in-charge.</t>
  </si>
  <si>
    <t>MINOR CIVIL MAINTENANCE WORK</t>
  </si>
  <si>
    <t xml:space="preserve">Providing and laying in position cement concrete of specified grade excluding the cost of centering and shuttering - All work up to plinth level :  
1:5:10 (1 cement : 5 fine sand : 10 graded Brick aggregate 40 mm nominal size).    
</t>
  </si>
  <si>
    <t>CUM</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</si>
</sst>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0"/>
    <numFmt numFmtId="165" formatCode="0.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60">
    <font>
      <sz val="11"/>
      <color indexed="8"/>
      <name val="Calibri"/>
      <family val="2"/>
    </font>
    <font>
      <sz val="10"/>
      <name val="Arial"/>
      <family val="0"/>
    </font>
    <font>
      <sz val="11"/>
      <color indexed="23"/>
      <name val="Calibri"/>
      <family val="2"/>
    </font>
    <font>
      <b/>
      <u val="single"/>
      <sz val="16"/>
      <color indexed="10"/>
      <name val="Arial"/>
      <family val="2"/>
    </font>
    <font>
      <sz val="11"/>
      <name val="Arial"/>
      <family val="2"/>
    </font>
    <font>
      <sz val="11"/>
      <color indexed="23"/>
      <name val="Arial"/>
      <family val="2"/>
    </font>
    <font>
      <b/>
      <i/>
      <sz val="11"/>
      <color indexed="8"/>
      <name val="Calibri"/>
      <family val="2"/>
    </font>
    <font>
      <b/>
      <sz val="11"/>
      <name val="Arial"/>
      <family val="2"/>
    </font>
    <font>
      <b/>
      <sz val="11"/>
      <color indexed="8"/>
      <name val="Arial"/>
      <family val="2"/>
    </font>
    <font>
      <b/>
      <u val="single"/>
      <sz val="11"/>
      <color indexed="8"/>
      <name val="Arial"/>
      <family val="2"/>
    </font>
    <font>
      <b/>
      <u val="single"/>
      <sz val="11"/>
      <color indexed="23"/>
      <name val="Arial"/>
      <family val="2"/>
    </font>
    <font>
      <b/>
      <u val="single"/>
      <sz val="11"/>
      <name val="Arial"/>
      <family val="2"/>
    </font>
    <font>
      <b/>
      <sz val="11"/>
      <color indexed="10"/>
      <name val="Arial"/>
      <family val="2"/>
    </font>
    <font>
      <b/>
      <sz val="11"/>
      <color indexed="18"/>
      <name val="Arial"/>
      <family val="2"/>
    </font>
    <font>
      <b/>
      <sz val="14"/>
      <color indexed="10"/>
      <name val="Arial"/>
      <family val="2"/>
    </font>
    <font>
      <sz val="11"/>
      <color indexed="31"/>
      <name val="Arial"/>
      <family val="2"/>
    </font>
    <font>
      <b/>
      <sz val="12"/>
      <color indexed="10"/>
      <name val="Arial"/>
      <family val="2"/>
    </font>
    <font>
      <b/>
      <sz val="12"/>
      <color indexed="16"/>
      <name val="Arial"/>
      <family val="2"/>
    </font>
    <font>
      <b/>
      <sz val="11"/>
      <color indexed="16"/>
      <name val="Arial"/>
      <family val="2"/>
    </font>
    <font>
      <b/>
      <sz val="14"/>
      <color indexed="57"/>
      <name val="Arial"/>
      <family val="2"/>
    </font>
    <font>
      <b/>
      <sz val="9"/>
      <color indexed="8"/>
      <name val="Tahoma"/>
      <family val="2"/>
    </font>
    <font>
      <sz val="9"/>
      <color indexed="8"/>
      <name val="Tahoma"/>
      <family val="2"/>
    </font>
    <font>
      <b/>
      <sz val="16"/>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8"/>
      <name val="Calibri"/>
      <family val="2"/>
    </font>
    <font>
      <sz val="8"/>
      <name val="Tahoma"/>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Calibri"/>
      <family val="2"/>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27"/>
        <bgColor indexed="64"/>
      </patternFill>
    </fill>
    <fill>
      <patternFill patternType="solid">
        <fgColor indexed="27"/>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color indexed="63"/>
      </bottom>
    </border>
    <border>
      <left style="thin">
        <color indexed="8"/>
      </left>
      <right style="thin">
        <color indexed="8"/>
      </right>
      <top style="thin">
        <color indexed="8"/>
      </top>
      <bottom style="thin">
        <color indexed="8"/>
      </bottom>
    </border>
    <border>
      <left>
        <color indexed="63"/>
      </left>
      <right>
        <color indexed="63"/>
      </right>
      <top style="thin">
        <color indexed="8"/>
      </top>
      <bottom style="thin">
        <color indexed="8"/>
      </bottom>
    </border>
    <border>
      <left>
        <color indexed="63"/>
      </left>
      <right style="thin">
        <color indexed="8"/>
      </right>
      <top style="thin">
        <color indexed="8"/>
      </top>
      <bottom>
        <color indexed="63"/>
      </bottom>
    </border>
    <border>
      <left style="thin"/>
      <right style="thin"/>
      <top style="thin"/>
      <bottom style="thin"/>
    </border>
    <border>
      <left style="thin"/>
      <right style="thin"/>
      <top style="thin"/>
      <bottom>
        <color indexed="63"/>
      </bottom>
    </border>
    <border>
      <left>
        <color indexed="63"/>
      </left>
      <right>
        <color indexed="63"/>
      </right>
      <top style="thin">
        <color indexed="8"/>
      </top>
      <bottom>
        <color indexed="63"/>
      </bottom>
    </border>
    <border>
      <left>
        <color indexed="63"/>
      </left>
      <right>
        <color indexed="63"/>
      </right>
      <top>
        <color indexed="63"/>
      </top>
      <bottom style="thin">
        <color indexed="8"/>
      </bottom>
    </border>
    <border>
      <left style="thin">
        <color indexed="8"/>
      </left>
      <right style="thin">
        <color indexed="8"/>
      </right>
      <top>
        <color indexed="63"/>
      </top>
      <bottom style="thin">
        <color indexed="8"/>
      </bottom>
    </border>
    <border>
      <left>
        <color indexed="63"/>
      </left>
      <right style="thin">
        <color indexed="8"/>
      </right>
      <top>
        <color indexed="63"/>
      </top>
      <bottom style="thin">
        <color indexed="8"/>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7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26" borderId="0" applyNumberFormat="0" applyBorder="0" applyAlignment="0" applyProtection="0"/>
    <xf numFmtId="0" fontId="44" fillId="27" borderId="1" applyNumberFormat="0" applyAlignment="0" applyProtection="0"/>
    <xf numFmtId="0" fontId="45" fillId="28" borderId="2" applyNumberFormat="0" applyAlignment="0" applyProtection="0"/>
    <xf numFmtId="43" fontId="1" fillId="0" borderId="0" applyFill="0" applyBorder="0" applyAlignment="0" applyProtection="0"/>
    <xf numFmtId="41" fontId="1" fillId="0" borderId="0" applyFill="0" applyBorder="0" applyAlignment="0" applyProtection="0"/>
    <xf numFmtId="44" fontId="1" fillId="0" borderId="0" applyFill="0" applyBorder="0" applyAlignment="0" applyProtection="0"/>
    <xf numFmtId="42" fontId="1" fillId="0" borderId="0" applyFill="0" applyBorder="0" applyAlignment="0" applyProtection="0"/>
    <xf numFmtId="0" fontId="46" fillId="0" borderId="0" applyNumberFormat="0" applyFill="0" applyBorder="0" applyAlignment="0" applyProtection="0"/>
    <xf numFmtId="0" fontId="47" fillId="29" borderId="0" applyNumberFormat="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54" fillId="27" borderId="8" applyNumberFormat="0" applyAlignment="0" applyProtection="0"/>
    <xf numFmtId="9" fontId="1"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9" fontId="0" fillId="0" borderId="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77">
    <xf numFmtId="0" fontId="0" fillId="0" borderId="0" xfId="0" applyAlignment="1">
      <alignment/>
    </xf>
    <xf numFmtId="0" fontId="0" fillId="0" borderId="0" xfId="56" applyNumberFormat="1" applyFill="1">
      <alignment/>
      <protection/>
    </xf>
    <xf numFmtId="0" fontId="1" fillId="0" borderId="0" xfId="59" applyNumberFormat="1" applyFill="1">
      <alignment/>
      <protection/>
    </xf>
    <xf numFmtId="0" fontId="2" fillId="0" borderId="0" xfId="56" applyNumberFormat="1" applyFont="1" applyFill="1">
      <alignment/>
      <protection/>
    </xf>
    <xf numFmtId="0" fontId="4" fillId="0" borderId="0" xfId="56" applyNumberFormat="1" applyFont="1" applyFill="1" applyBorder="1" applyAlignment="1">
      <alignment vertical="center"/>
      <protection/>
    </xf>
    <xf numFmtId="0" fontId="5" fillId="0" borderId="0" xfId="56" applyNumberFormat="1" applyFont="1" applyFill="1" applyBorder="1" applyAlignment="1" applyProtection="1">
      <alignment vertical="center"/>
      <protection locked="0"/>
    </xf>
    <xf numFmtId="0" fontId="5" fillId="0" borderId="0" xfId="56" applyNumberFormat="1" applyFont="1" applyFill="1" applyBorder="1" applyAlignment="1">
      <alignment vertical="center"/>
      <protection/>
    </xf>
    <xf numFmtId="0" fontId="6" fillId="0" borderId="0" xfId="59" applyNumberFormat="1" applyFont="1" applyFill="1" applyBorder="1" applyAlignment="1" applyProtection="1">
      <alignment horizontal="center" vertical="center"/>
      <protection/>
    </xf>
    <xf numFmtId="0" fontId="7" fillId="0" borderId="0" xfId="56" applyNumberFormat="1" applyFont="1" applyFill="1" applyBorder="1" applyAlignment="1">
      <alignment vertical="center"/>
      <protection/>
    </xf>
    <xf numFmtId="0" fontId="9" fillId="0" borderId="0" xfId="56" applyNumberFormat="1" applyFont="1" applyFill="1" applyBorder="1" applyAlignment="1">
      <alignment horizontal="left"/>
      <protection/>
    </xf>
    <xf numFmtId="0" fontId="10" fillId="0" borderId="0" xfId="56" applyNumberFormat="1" applyFont="1" applyFill="1" applyBorder="1" applyAlignment="1">
      <alignment horizontal="left"/>
      <protection/>
    </xf>
    <xf numFmtId="0" fontId="7" fillId="0" borderId="10" xfId="59" applyNumberFormat="1" applyFont="1" applyFill="1" applyBorder="1" applyAlignment="1" applyProtection="1">
      <alignment horizontal="left" vertical="top" wrapText="1"/>
      <protection/>
    </xf>
    <xf numFmtId="0" fontId="4" fillId="0" borderId="0" xfId="56" applyNumberFormat="1" applyFont="1" applyFill="1" applyAlignment="1" applyProtection="1">
      <alignment vertical="center"/>
      <protection locked="0"/>
    </xf>
    <xf numFmtId="0" fontId="5" fillId="0" borderId="0" xfId="56" applyNumberFormat="1" applyFont="1" applyFill="1" applyAlignment="1" applyProtection="1">
      <alignment vertical="center"/>
      <protection locked="0"/>
    </xf>
    <xf numFmtId="0" fontId="4" fillId="0" borderId="0" xfId="56" applyNumberFormat="1" applyFont="1" applyFill="1" applyAlignment="1">
      <alignment vertical="center"/>
      <protection/>
    </xf>
    <xf numFmtId="0" fontId="5" fillId="0" borderId="0" xfId="56" applyNumberFormat="1" applyFont="1" applyFill="1" applyAlignment="1">
      <alignment vertical="center"/>
      <protection/>
    </xf>
    <xf numFmtId="0" fontId="7" fillId="0" borderId="11" xfId="56" applyNumberFormat="1" applyFont="1" applyFill="1" applyBorder="1" applyAlignment="1">
      <alignment horizontal="center" vertical="top" wrapText="1"/>
      <protection/>
    </xf>
    <xf numFmtId="0" fontId="4" fillId="0" borderId="0" xfId="56" applyNumberFormat="1" applyFont="1" applyFill="1">
      <alignment/>
      <protection/>
    </xf>
    <xf numFmtId="0" fontId="5" fillId="0" borderId="0" xfId="56" applyNumberFormat="1" applyFont="1" applyFill="1">
      <alignment/>
      <protection/>
    </xf>
    <xf numFmtId="0" fontId="7" fillId="0" borderId="12" xfId="59" applyNumberFormat="1" applyFont="1" applyFill="1" applyBorder="1" applyAlignment="1">
      <alignment horizontal="center" vertical="top" wrapText="1"/>
      <protection/>
    </xf>
    <xf numFmtId="0" fontId="13" fillId="0" borderId="11" xfId="59" applyNumberFormat="1" applyFont="1" applyFill="1" applyBorder="1" applyAlignment="1">
      <alignment vertical="top" wrapText="1"/>
      <protection/>
    </xf>
    <xf numFmtId="0" fontId="4" fillId="0" borderId="13" xfId="59" applyNumberFormat="1" applyFont="1" applyFill="1" applyBorder="1" applyAlignment="1">
      <alignment vertical="top" wrapText="1"/>
      <protection/>
    </xf>
    <xf numFmtId="0" fontId="4" fillId="0" borderId="0" xfId="56" applyNumberFormat="1" applyFont="1" applyFill="1" applyAlignment="1">
      <alignment vertical="top"/>
      <protection/>
    </xf>
    <xf numFmtId="0" fontId="5" fillId="0" borderId="0" xfId="56" applyNumberFormat="1" applyFont="1" applyFill="1" applyAlignment="1">
      <alignment vertical="top"/>
      <protection/>
    </xf>
    <xf numFmtId="2" fontId="7" fillId="0" borderId="11" xfId="56" applyNumberFormat="1" applyFont="1" applyFill="1" applyBorder="1" applyAlignment="1" applyProtection="1">
      <alignment horizontal="right" vertical="top"/>
      <protection locked="0"/>
    </xf>
    <xf numFmtId="0" fontId="7" fillId="0" borderId="13" xfId="59" applyNumberFormat="1" applyFont="1" applyFill="1" applyBorder="1" applyAlignment="1">
      <alignment horizontal="left" vertical="top"/>
      <protection/>
    </xf>
    <xf numFmtId="0" fontId="7" fillId="0" borderId="10" xfId="59" applyNumberFormat="1" applyFont="1" applyFill="1" applyBorder="1" applyAlignment="1">
      <alignment horizontal="left" vertical="top"/>
      <protection/>
    </xf>
    <xf numFmtId="0" fontId="4" fillId="0" borderId="12" xfId="59" applyNumberFormat="1" applyFont="1" applyFill="1" applyBorder="1" applyAlignment="1">
      <alignment vertical="top"/>
      <protection/>
    </xf>
    <xf numFmtId="0" fontId="7" fillId="0" borderId="14" xfId="59" applyNumberFormat="1" applyFont="1" applyFill="1" applyBorder="1" applyAlignment="1">
      <alignment horizontal="left" vertical="top"/>
      <protection/>
    </xf>
    <xf numFmtId="0" fontId="15" fillId="0" borderId="12" xfId="56" applyNumberFormat="1" applyFont="1" applyFill="1" applyBorder="1" applyAlignment="1" applyProtection="1">
      <alignment vertical="top"/>
      <protection/>
    </xf>
    <xf numFmtId="0" fontId="16" fillId="0" borderId="11" xfId="59" applyNumberFormat="1" applyFont="1" applyFill="1" applyBorder="1" applyAlignment="1" applyProtection="1">
      <alignment vertical="center" wrapText="1"/>
      <protection locked="0"/>
    </xf>
    <xf numFmtId="0" fontId="15" fillId="0" borderId="11" xfId="59" applyNumberFormat="1" applyFont="1" applyFill="1" applyBorder="1" applyAlignment="1">
      <alignment vertical="top"/>
      <protection/>
    </xf>
    <xf numFmtId="0" fontId="4" fillId="0" borderId="11" xfId="56" applyNumberFormat="1" applyFont="1" applyFill="1" applyBorder="1" applyAlignment="1" applyProtection="1">
      <alignment vertical="top"/>
      <protection/>
    </xf>
    <xf numFmtId="0" fontId="12" fillId="0" borderId="11" xfId="59" applyNumberFormat="1" applyFont="1" applyFill="1" applyBorder="1" applyAlignment="1" applyProtection="1">
      <alignment vertical="center" wrapText="1"/>
      <protection locked="0"/>
    </xf>
    <xf numFmtId="0" fontId="12" fillId="0" borderId="11" xfId="66" applyNumberFormat="1" applyFont="1" applyFill="1" applyBorder="1" applyAlignment="1" applyProtection="1">
      <alignment vertical="center" wrapText="1"/>
      <protection locked="0"/>
    </xf>
    <xf numFmtId="0" fontId="16" fillId="0" borderId="11" xfId="59" applyNumberFormat="1" applyFont="1" applyFill="1" applyBorder="1" applyAlignment="1" applyProtection="1">
      <alignment vertical="center" wrapText="1"/>
      <protection/>
    </xf>
    <xf numFmtId="0" fontId="4" fillId="0" borderId="0" xfId="56" applyNumberFormat="1" applyFont="1" applyFill="1" applyAlignment="1" applyProtection="1">
      <alignment vertical="top"/>
      <protection/>
    </xf>
    <xf numFmtId="2" fontId="19" fillId="0" borderId="13" xfId="59" applyNumberFormat="1" applyFont="1" applyFill="1" applyBorder="1" applyAlignment="1">
      <alignment vertical="top"/>
      <protection/>
    </xf>
    <xf numFmtId="2" fontId="14" fillId="0" borderId="15" xfId="59" applyNumberFormat="1" applyFont="1" applyFill="1" applyBorder="1" applyAlignment="1">
      <alignment horizontal="right" vertical="top"/>
      <protection/>
    </xf>
    <xf numFmtId="0" fontId="58" fillId="0" borderId="16" xfId="0" applyFont="1" applyFill="1" applyBorder="1" applyAlignment="1">
      <alignment horizontal="right" vertical="top"/>
    </xf>
    <xf numFmtId="2" fontId="7" fillId="0" borderId="15" xfId="56" applyNumberFormat="1" applyFont="1" applyFill="1" applyBorder="1" applyAlignment="1" applyProtection="1">
      <alignment horizontal="right" vertical="top"/>
      <protection locked="0"/>
    </xf>
    <xf numFmtId="2" fontId="7" fillId="33" borderId="11" xfId="56" applyNumberFormat="1" applyFont="1" applyFill="1" applyBorder="1" applyAlignment="1" applyProtection="1">
      <alignment horizontal="right" vertical="top"/>
      <protection locked="0"/>
    </xf>
    <xf numFmtId="2" fontId="7" fillId="0" borderId="16" xfId="59" applyNumberFormat="1" applyFont="1" applyFill="1" applyBorder="1" applyAlignment="1">
      <alignment horizontal="right" vertical="top"/>
      <protection/>
    </xf>
    <xf numFmtId="0" fontId="4" fillId="0" borderId="0" xfId="59" applyNumberFormat="1" applyFont="1" applyFill="1" applyBorder="1" applyAlignment="1">
      <alignment vertical="top"/>
      <protection/>
    </xf>
    <xf numFmtId="0" fontId="17" fillId="33" borderId="11" xfId="59" applyNumberFormat="1" applyFont="1" applyFill="1" applyBorder="1" applyAlignment="1" applyProtection="1">
      <alignment vertical="center" wrapText="1"/>
      <protection locked="0"/>
    </xf>
    <xf numFmtId="10" fontId="18" fillId="33" borderId="11" xfId="66" applyNumberFormat="1" applyFont="1" applyFill="1" applyBorder="1" applyAlignment="1" applyProtection="1">
      <alignment horizontal="center" vertical="center"/>
      <protection locked="0"/>
    </xf>
    <xf numFmtId="2" fontId="7" fillId="0" borderId="11" xfId="56" applyNumberFormat="1" applyFont="1" applyFill="1" applyBorder="1" applyAlignment="1" applyProtection="1">
      <alignment horizontal="right" vertical="top" wrapText="1"/>
      <protection locked="0"/>
    </xf>
    <xf numFmtId="2" fontId="4" fillId="0" borderId="11" xfId="59" applyNumberFormat="1" applyFont="1" applyFill="1" applyBorder="1" applyAlignment="1">
      <alignment horizontal="right" vertical="top"/>
      <protection/>
    </xf>
    <xf numFmtId="2" fontId="4" fillId="0" borderId="11" xfId="56" applyNumberFormat="1" applyFont="1" applyFill="1" applyBorder="1" applyAlignment="1">
      <alignment horizontal="right" vertical="top"/>
      <protection/>
    </xf>
    <xf numFmtId="0" fontId="7" fillId="0" borderId="12" xfId="56" applyNumberFormat="1" applyFont="1" applyFill="1" applyBorder="1" applyAlignment="1">
      <alignment horizontal="center" vertical="top" wrapText="1"/>
      <protection/>
    </xf>
    <xf numFmtId="0" fontId="4" fillId="0" borderId="16" xfId="59" applyNumberFormat="1" applyFont="1" applyFill="1" applyBorder="1" applyAlignment="1">
      <alignment vertical="top" wrapText="1"/>
      <protection/>
    </xf>
    <xf numFmtId="0" fontId="7" fillId="0" borderId="17" xfId="56" applyNumberFormat="1" applyFont="1" applyFill="1" applyBorder="1" applyAlignment="1">
      <alignment horizontal="center" vertical="top" wrapText="1"/>
      <protection/>
    </xf>
    <xf numFmtId="0" fontId="7" fillId="0" borderId="15" xfId="56" applyNumberFormat="1" applyFont="1" applyFill="1" applyBorder="1" applyAlignment="1">
      <alignment horizontal="center" vertical="top" wrapText="1"/>
      <protection/>
    </xf>
    <xf numFmtId="2" fontId="7" fillId="0" borderId="12" xfId="56" applyNumberFormat="1" applyFont="1" applyFill="1" applyBorder="1" applyAlignment="1" applyProtection="1">
      <alignment horizontal="right" vertical="top" wrapText="1"/>
      <protection locked="0"/>
    </xf>
    <xf numFmtId="2" fontId="7" fillId="0" borderId="18" xfId="58" applyNumberFormat="1" applyFont="1" applyFill="1" applyBorder="1" applyAlignment="1">
      <alignment horizontal="right" vertical="top"/>
      <protection/>
    </xf>
    <xf numFmtId="0" fontId="14" fillId="0" borderId="19" xfId="59" applyNumberFormat="1" applyFont="1" applyFill="1" applyBorder="1" applyAlignment="1">
      <alignment vertical="top"/>
      <protection/>
    </xf>
    <xf numFmtId="0" fontId="4" fillId="0" borderId="19" xfId="59" applyNumberFormat="1" applyFont="1" applyFill="1" applyBorder="1" applyAlignment="1">
      <alignment vertical="top"/>
      <protection/>
    </xf>
    <xf numFmtId="2" fontId="14" fillId="0" borderId="20" xfId="59" applyNumberFormat="1" applyFont="1" applyFill="1" applyBorder="1" applyAlignment="1">
      <alignment vertical="top"/>
      <protection/>
    </xf>
    <xf numFmtId="2" fontId="14" fillId="0" borderId="21" xfId="59" applyNumberFormat="1" applyFont="1" applyFill="1" applyBorder="1" applyAlignment="1">
      <alignment vertical="top"/>
      <protection/>
    </xf>
    <xf numFmtId="0" fontId="4" fillId="0" borderId="16" xfId="0" applyFont="1" applyFill="1" applyBorder="1" applyAlignment="1">
      <alignment horizontal="center" vertical="top"/>
    </xf>
    <xf numFmtId="0" fontId="4" fillId="0" borderId="16" xfId="0" applyFont="1" applyFill="1" applyBorder="1" applyAlignment="1">
      <alignment vertical="top" wrapText="1"/>
    </xf>
    <xf numFmtId="0" fontId="4" fillId="0" borderId="16" xfId="0" applyFont="1" applyFill="1" applyBorder="1" applyAlignment="1">
      <alignment vertical="top"/>
    </xf>
    <xf numFmtId="49" fontId="4" fillId="0" borderId="16" xfId="0" applyNumberFormat="1" applyFont="1" applyFill="1" applyBorder="1" applyAlignment="1">
      <alignment horizontal="center" vertical="top"/>
    </xf>
    <xf numFmtId="2" fontId="4" fillId="0" borderId="16" xfId="0" applyNumberFormat="1" applyFont="1" applyFill="1" applyBorder="1" applyAlignment="1">
      <alignment horizontal="center" vertical="top"/>
    </xf>
    <xf numFmtId="0" fontId="4" fillId="0" borderId="16" xfId="0" applyFont="1" applyFill="1" applyBorder="1" applyAlignment="1">
      <alignment vertical="top" wrapText="1"/>
    </xf>
    <xf numFmtId="0" fontId="4" fillId="0" borderId="0" xfId="56" applyNumberFormat="1" applyFont="1" applyFill="1" applyAlignment="1">
      <alignment vertical="top" wrapText="1"/>
      <protection/>
    </xf>
    <xf numFmtId="0" fontId="11" fillId="0" borderId="13" xfId="56" applyNumberFormat="1" applyFont="1" applyFill="1" applyBorder="1" applyAlignment="1">
      <alignment horizontal="center" vertical="center" wrapText="1"/>
      <protection/>
    </xf>
    <xf numFmtId="0" fontId="14" fillId="0" borderId="13" xfId="59" applyNumberFormat="1" applyFont="1" applyFill="1" applyBorder="1" applyAlignment="1">
      <alignment horizontal="center" vertical="top" wrapText="1"/>
      <protection/>
    </xf>
    <xf numFmtId="0" fontId="3" fillId="0" borderId="0" xfId="56" applyNumberFormat="1" applyFont="1" applyFill="1" applyBorder="1" applyAlignment="1">
      <alignment horizontal="right" vertical="top"/>
      <protection/>
    </xf>
    <xf numFmtId="0" fontId="8" fillId="0" borderId="0" xfId="56" applyNumberFormat="1" applyFont="1" applyFill="1" applyBorder="1" applyAlignment="1">
      <alignment horizontal="left" vertical="center" wrapText="1"/>
      <protection/>
    </xf>
    <xf numFmtId="0" fontId="10" fillId="0" borderId="19" xfId="56" applyNumberFormat="1" applyFont="1" applyFill="1" applyBorder="1" applyAlignment="1" applyProtection="1">
      <alignment horizontal="center" wrapText="1"/>
      <protection locked="0"/>
    </xf>
    <xf numFmtId="0" fontId="7" fillId="34" borderId="13" xfId="59" applyNumberFormat="1" applyFont="1" applyFill="1" applyBorder="1" applyAlignment="1" applyProtection="1">
      <alignment horizontal="left" vertical="top"/>
      <protection locked="0"/>
    </xf>
    <xf numFmtId="0" fontId="7" fillId="0" borderId="22" xfId="56" applyNumberFormat="1" applyFont="1" applyFill="1" applyBorder="1" applyAlignment="1" applyProtection="1">
      <alignment horizontal="center" vertical="top"/>
      <protection/>
    </xf>
    <xf numFmtId="0" fontId="7" fillId="0" borderId="23" xfId="56" applyNumberFormat="1" applyFont="1" applyFill="1" applyBorder="1" applyAlignment="1" applyProtection="1">
      <alignment horizontal="center" vertical="top"/>
      <protection/>
    </xf>
    <xf numFmtId="0" fontId="7" fillId="0" borderId="24" xfId="56" applyNumberFormat="1" applyFont="1" applyFill="1" applyBorder="1" applyAlignment="1" applyProtection="1">
      <alignment horizontal="center" vertical="top"/>
      <protection/>
    </xf>
    <xf numFmtId="0" fontId="22" fillId="0" borderId="0" xfId="0" applyFont="1" applyBorder="1" applyAlignment="1">
      <alignment horizontal="center" vertical="center"/>
    </xf>
    <xf numFmtId="0" fontId="0" fillId="0" borderId="0" xfId="0" applyAlignment="1">
      <alignment/>
    </xf>
  </cellXfs>
  <cellStyles count="56">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rmal 2 2" xfId="56"/>
    <cellStyle name="Normal 3" xfId="57"/>
    <cellStyle name="Normal 3 2" xfId="58"/>
    <cellStyle name="Normal 4" xfId="59"/>
    <cellStyle name="Note" xfId="60"/>
    <cellStyle name="Output" xfId="61"/>
    <cellStyle name="Percent" xfId="62"/>
    <cellStyle name="Percent 2" xfId="63"/>
    <cellStyle name="Percent 2 2" xfId="64"/>
    <cellStyle name="Percent 3" xfId="65"/>
    <cellStyle name="Percent 3 2" xfId="66"/>
    <cellStyle name="Title" xfId="67"/>
    <cellStyle name="Total" xfId="68"/>
    <cellStyle name="Warning Text"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externalLink" Target="externalLinks/externalLink3.xml" /><Relationship Id="rId8" Type="http://schemas.openxmlformats.org/officeDocument/2006/relationships/externalLink" Target="externalLinks/externalLink4.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0</xdr:col>
      <xdr:colOff>66675</xdr:colOff>
      <xdr:row>0</xdr:row>
      <xdr:rowOff>76200</xdr:rowOff>
    </xdr:from>
    <xdr:to>
      <xdr:col>1</xdr:col>
      <xdr:colOff>2514600</xdr:colOff>
      <xdr:row>0</xdr:row>
      <xdr:rowOff>285750</xdr:rowOff>
    </xdr:to>
    <xdr:grpSp>
      <xdr:nvGrpSpPr>
        <xdr:cNvPr id="1" name="Group 1"/>
        <xdr:cNvGrpSpPr>
          <a:grpSpLocks/>
        </xdr:cNvGrpSpPr>
      </xdr:nvGrpSpPr>
      <xdr:grpSpPr>
        <a:xfrm>
          <a:off x="66675" y="76200"/>
          <a:ext cx="3086100" cy="209550"/>
          <a:chOff x="111" y="120"/>
          <a:chExt cx="5144" cy="329"/>
        </a:xfrm>
        <a:solidFill>
          <a:srgbClr val="FFFFFF"/>
        </a:solidFill>
      </xdr:grpSpPr>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gepadmin\Desktop\V4\V4_BOQ_AllinOne.xlsm"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Users\gepadmin\Desktop\BOQ_itemrate_turnkey.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V4_BOQ_AllinOne.xlsm"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V3_BOQ_AllinOne_SourceOld_120920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BoQ"/>
      <sheetName val="PRICE BID"/>
      <sheetName val="SUPPLY"/>
      <sheetName val="WTandVOL"/>
    </sheetNames>
    <sheetDataSet>
      <sheetData sheetId="1">
        <row r="14">
          <cell r="G14">
            <v>3.7079999999999997</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nfig"/>
      <sheetName val="Sheet1"/>
      <sheetName val="BoQ1"/>
      <sheetName val="V4_BOQ_AllinOne"/>
    </sheetNames>
    <sheetDataSet>
      <sheetData sheetId="0">
        <row r="2">
          <cell r="C2" t="str">
            <v>BoQ_Ver2.0</v>
          </cell>
          <cell r="E2" t="str">
            <v>Fully</v>
          </cell>
          <cell r="F2" t="str">
            <v>INR</v>
          </cell>
          <cell r="G2" t="str">
            <v>Select</v>
          </cell>
        </row>
        <row r="3">
          <cell r="C3" t="str">
            <v>BoQ_Ver4.0</v>
          </cell>
          <cell r="E3" t="str">
            <v>Partially</v>
          </cell>
          <cell r="F3" t="str">
            <v>USD</v>
          </cell>
          <cell r="G3" t="str">
            <v>Discount BoQ</v>
          </cell>
        </row>
        <row r="4">
          <cell r="F4" t="str">
            <v>JPY</v>
          </cell>
          <cell r="G4" t="str">
            <v>Negative BoQ</v>
          </cell>
        </row>
        <row r="5">
          <cell r="F5" t="str">
            <v>EUR</v>
          </cell>
          <cell r="G5" t="str">
            <v>C1D1</v>
          </cell>
        </row>
        <row r="6">
          <cell r="F6" t="str">
            <v>AUS</v>
          </cell>
        </row>
      </sheetData>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ForceMacro"/>
      <sheetName val="IRBoQ1"/>
      <sheetName val="BoQ1"/>
      <sheetName val="IWBoQ1"/>
      <sheetName val="C1D1BoQ1"/>
      <sheetName val="kBoQ1"/>
      <sheetName val="MCIRBoQ1"/>
      <sheetName val="sdBoQ1"/>
      <sheetName val="DDBoQ1"/>
      <sheetName val="MCLPerBoQ1"/>
      <sheetName val="ShowAllBoQ1"/>
      <sheetName val="Wils"/>
      <sheetName val="Bo1Q_Ver3.0"/>
      <sheetName val="ItemRate"/>
      <sheetName val="Percentage"/>
      <sheetName val="ItemWise"/>
      <sheetName val="Shet2"/>
      <sheetName val="Macros"/>
      <sheetName val="V3_BOQ_AllinOne_SourceOld_12092"/>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0">
    <tabColor indexed="56"/>
  </sheetPr>
  <dimension ref="A1:II67"/>
  <sheetViews>
    <sheetView showGridLines="0" zoomScale="85" zoomScaleNormal="85" zoomScalePageLayoutView="0" workbookViewId="0" topLeftCell="A1">
      <selection activeCell="D14" sqref="D14:BC14"/>
    </sheetView>
  </sheetViews>
  <sheetFormatPr defaultColWidth="9.140625" defaultRowHeight="15"/>
  <cols>
    <col min="1" max="1" width="9.57421875" style="1" customWidth="1"/>
    <col min="2" max="2" width="40.7109375" style="1" customWidth="1"/>
    <col min="3" max="3" width="15.140625" style="1" hidden="1" customWidth="1"/>
    <col min="4" max="4" width="10.57421875" style="1" customWidth="1"/>
    <col min="5" max="5" width="9.28125" style="1" customWidth="1"/>
    <col min="6" max="6" width="11.421875" style="1" customWidth="1"/>
    <col min="7" max="13" width="0" style="1" hidden="1" customWidth="1"/>
    <col min="14" max="14" width="0" style="2" hidden="1" customWidth="1"/>
    <col min="15" max="52" width="0" style="1" hidden="1" customWidth="1"/>
    <col min="53" max="53" width="17.57421875" style="1" customWidth="1"/>
    <col min="54" max="54" width="1.28515625" style="1" hidden="1" customWidth="1"/>
    <col min="55" max="55" width="36.7109375" style="1" customWidth="1"/>
    <col min="56" max="238" width="9.140625" style="1" customWidth="1"/>
    <col min="239" max="243" width="9.140625" style="3" customWidth="1"/>
    <col min="244" max="16384" width="9.140625" style="1" customWidth="1"/>
  </cols>
  <sheetData>
    <row r="1" spans="1:243" s="4" customFormat="1" ht="27" customHeight="1">
      <c r="A1" s="68" t="str">
        <f>B2&amp;" BoQ"</f>
        <v>Percentage BoQ</v>
      </c>
      <c r="B1" s="68"/>
      <c r="C1" s="68"/>
      <c r="D1" s="68"/>
      <c r="E1" s="68"/>
      <c r="F1" s="68"/>
      <c r="G1" s="68"/>
      <c r="H1" s="68"/>
      <c r="I1" s="68"/>
      <c r="J1" s="68"/>
      <c r="K1" s="68"/>
      <c r="L1" s="68"/>
      <c r="O1" s="5"/>
      <c r="P1" s="5"/>
      <c r="Q1" s="6"/>
      <c r="IE1" s="6"/>
      <c r="IF1" s="6"/>
      <c r="IG1" s="6"/>
      <c r="IH1" s="6"/>
      <c r="II1" s="6"/>
    </row>
    <row r="2" spans="1:17" s="4" customFormat="1" ht="25.5" customHeight="1" hidden="1">
      <c r="A2" s="7" t="s">
        <v>0</v>
      </c>
      <c r="B2" s="7" t="s">
        <v>1</v>
      </c>
      <c r="C2" s="7" t="s">
        <v>2</v>
      </c>
      <c r="D2" s="7" t="s">
        <v>3</v>
      </c>
      <c r="E2" s="7" t="s">
        <v>4</v>
      </c>
      <c r="J2" s="8"/>
      <c r="K2" s="8"/>
      <c r="L2" s="8"/>
      <c r="O2" s="5"/>
      <c r="P2" s="5"/>
      <c r="Q2" s="6"/>
    </row>
    <row r="3" spans="1:243" s="4" customFormat="1" ht="30" customHeight="1" hidden="1">
      <c r="A3" s="4" t="s">
        <v>5</v>
      </c>
      <c r="C3" s="4" t="s">
        <v>6</v>
      </c>
      <c r="IE3" s="6"/>
      <c r="IF3" s="6"/>
      <c r="IG3" s="6"/>
      <c r="IH3" s="6"/>
      <c r="II3" s="6"/>
    </row>
    <row r="4" spans="1:243" s="9" customFormat="1" ht="30.75" customHeight="1">
      <c r="A4" s="69" t="s">
        <v>71</v>
      </c>
      <c r="B4" s="69"/>
      <c r="C4" s="69"/>
      <c r="D4" s="69"/>
      <c r="E4" s="69"/>
      <c r="F4" s="69"/>
      <c r="G4" s="69"/>
      <c r="H4" s="69"/>
      <c r="I4" s="69"/>
      <c r="J4" s="69"/>
      <c r="K4" s="69"/>
      <c r="L4" s="69"/>
      <c r="M4" s="69"/>
      <c r="N4" s="69"/>
      <c r="O4" s="69"/>
      <c r="P4" s="69"/>
      <c r="Q4" s="69"/>
      <c r="R4" s="69"/>
      <c r="S4" s="69"/>
      <c r="T4" s="69"/>
      <c r="U4" s="69"/>
      <c r="V4" s="69"/>
      <c r="W4" s="69"/>
      <c r="X4" s="69"/>
      <c r="Y4" s="69"/>
      <c r="Z4" s="69"/>
      <c r="AA4" s="69"/>
      <c r="AB4" s="69"/>
      <c r="AC4" s="69"/>
      <c r="AD4" s="69"/>
      <c r="AE4" s="69"/>
      <c r="AF4" s="69"/>
      <c r="AG4" s="69"/>
      <c r="AH4" s="69"/>
      <c r="AI4" s="69"/>
      <c r="AJ4" s="69"/>
      <c r="AK4" s="69"/>
      <c r="AL4" s="69"/>
      <c r="AM4" s="69"/>
      <c r="AN4" s="69"/>
      <c r="AO4" s="69"/>
      <c r="AP4" s="69"/>
      <c r="AQ4" s="69"/>
      <c r="AR4" s="69"/>
      <c r="AS4" s="69"/>
      <c r="AT4" s="69"/>
      <c r="AU4" s="69"/>
      <c r="AV4" s="69"/>
      <c r="AW4" s="69"/>
      <c r="AX4" s="69"/>
      <c r="AY4" s="69"/>
      <c r="AZ4" s="69"/>
      <c r="BA4" s="69"/>
      <c r="BB4" s="69"/>
      <c r="BC4" s="69"/>
      <c r="IE4" s="10"/>
      <c r="IF4" s="10"/>
      <c r="IG4" s="10"/>
      <c r="IH4" s="10"/>
      <c r="II4" s="10"/>
    </row>
    <row r="5" spans="1:243" s="9" customFormat="1" ht="38.25" customHeight="1">
      <c r="A5" s="69" t="s">
        <v>129</v>
      </c>
      <c r="B5" s="69"/>
      <c r="C5" s="69"/>
      <c r="D5" s="69"/>
      <c r="E5" s="69"/>
      <c r="F5" s="69"/>
      <c r="G5" s="69"/>
      <c r="H5" s="69"/>
      <c r="I5" s="69"/>
      <c r="J5" s="69"/>
      <c r="K5" s="69"/>
      <c r="L5" s="69"/>
      <c r="M5" s="69"/>
      <c r="N5" s="69"/>
      <c r="O5" s="69"/>
      <c r="P5" s="69"/>
      <c r="Q5" s="69"/>
      <c r="R5" s="69"/>
      <c r="S5" s="69"/>
      <c r="T5" s="69"/>
      <c r="U5" s="69"/>
      <c r="V5" s="69"/>
      <c r="W5" s="69"/>
      <c r="X5" s="69"/>
      <c r="Y5" s="69"/>
      <c r="Z5" s="69"/>
      <c r="AA5" s="69"/>
      <c r="AB5" s="69"/>
      <c r="AC5" s="69"/>
      <c r="AD5" s="69"/>
      <c r="AE5" s="69"/>
      <c r="AF5" s="69"/>
      <c r="AG5" s="69"/>
      <c r="AH5" s="69"/>
      <c r="AI5" s="69"/>
      <c r="AJ5" s="69"/>
      <c r="AK5" s="69"/>
      <c r="AL5" s="69"/>
      <c r="AM5" s="69"/>
      <c r="AN5" s="69"/>
      <c r="AO5" s="69"/>
      <c r="AP5" s="69"/>
      <c r="AQ5" s="69"/>
      <c r="AR5" s="69"/>
      <c r="AS5" s="69"/>
      <c r="AT5" s="69"/>
      <c r="AU5" s="69"/>
      <c r="AV5" s="69"/>
      <c r="AW5" s="69"/>
      <c r="AX5" s="69"/>
      <c r="AY5" s="69"/>
      <c r="AZ5" s="69"/>
      <c r="BA5" s="69"/>
      <c r="BB5" s="69"/>
      <c r="BC5" s="69"/>
      <c r="IE5" s="10"/>
      <c r="IF5" s="10"/>
      <c r="IG5" s="10"/>
      <c r="IH5" s="10"/>
      <c r="II5" s="10"/>
    </row>
    <row r="6" spans="1:243" s="9" customFormat="1" ht="30.75" customHeight="1">
      <c r="A6" s="69" t="s">
        <v>130</v>
      </c>
      <c r="B6" s="69"/>
      <c r="C6" s="69"/>
      <c r="D6" s="69"/>
      <c r="E6" s="69"/>
      <c r="F6" s="69"/>
      <c r="G6" s="69"/>
      <c r="H6" s="69"/>
      <c r="I6" s="69"/>
      <c r="J6" s="69"/>
      <c r="K6" s="69"/>
      <c r="L6" s="69"/>
      <c r="M6" s="69"/>
      <c r="N6" s="69"/>
      <c r="O6" s="69"/>
      <c r="P6" s="69"/>
      <c r="Q6" s="69"/>
      <c r="R6" s="69"/>
      <c r="S6" s="69"/>
      <c r="T6" s="69"/>
      <c r="U6" s="69"/>
      <c r="V6" s="69"/>
      <c r="W6" s="69"/>
      <c r="X6" s="69"/>
      <c r="Y6" s="69"/>
      <c r="Z6" s="69"/>
      <c r="AA6" s="69"/>
      <c r="AB6" s="69"/>
      <c r="AC6" s="69"/>
      <c r="AD6" s="69"/>
      <c r="AE6" s="69"/>
      <c r="AF6" s="69"/>
      <c r="AG6" s="69"/>
      <c r="AH6" s="69"/>
      <c r="AI6" s="69"/>
      <c r="AJ6" s="69"/>
      <c r="AK6" s="69"/>
      <c r="AL6" s="69"/>
      <c r="AM6" s="69"/>
      <c r="AN6" s="69"/>
      <c r="AO6" s="69"/>
      <c r="AP6" s="69"/>
      <c r="AQ6" s="69"/>
      <c r="AR6" s="69"/>
      <c r="AS6" s="69"/>
      <c r="AT6" s="69"/>
      <c r="AU6" s="69"/>
      <c r="AV6" s="69"/>
      <c r="AW6" s="69"/>
      <c r="AX6" s="69"/>
      <c r="AY6" s="69"/>
      <c r="AZ6" s="69"/>
      <c r="BA6" s="69"/>
      <c r="BB6" s="69"/>
      <c r="BC6" s="69"/>
      <c r="IE6" s="10"/>
      <c r="IF6" s="10"/>
      <c r="IG6" s="10"/>
      <c r="IH6" s="10"/>
      <c r="II6" s="10"/>
    </row>
    <row r="7" spans="1:243" s="9" customFormat="1" ht="29.25" customHeight="1" hidden="1">
      <c r="A7" s="70" t="s">
        <v>7</v>
      </c>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IE7" s="10"/>
      <c r="IF7" s="10"/>
      <c r="IG7" s="10"/>
      <c r="IH7" s="10"/>
      <c r="II7" s="10"/>
    </row>
    <row r="8" spans="1:243" s="12" customFormat="1" ht="58.5" customHeight="1">
      <c r="A8" s="11" t="s">
        <v>50</v>
      </c>
      <c r="B8" s="71"/>
      <c r="C8" s="71"/>
      <c r="D8" s="71"/>
      <c r="E8" s="71"/>
      <c r="F8" s="71"/>
      <c r="G8" s="71"/>
      <c r="H8" s="71"/>
      <c r="I8" s="71"/>
      <c r="J8" s="71"/>
      <c r="K8" s="71"/>
      <c r="L8" s="71"/>
      <c r="M8" s="71"/>
      <c r="N8" s="71"/>
      <c r="O8" s="71"/>
      <c r="P8" s="71"/>
      <c r="Q8" s="71"/>
      <c r="R8" s="71"/>
      <c r="S8" s="71"/>
      <c r="T8" s="71"/>
      <c r="U8" s="71"/>
      <c r="V8" s="71"/>
      <c r="W8" s="71"/>
      <c r="X8" s="71"/>
      <c r="Y8" s="71"/>
      <c r="Z8" s="71"/>
      <c r="AA8" s="71"/>
      <c r="AB8" s="71"/>
      <c r="AC8" s="71"/>
      <c r="AD8" s="71"/>
      <c r="AE8" s="71"/>
      <c r="AF8" s="71"/>
      <c r="AG8" s="71"/>
      <c r="AH8" s="71"/>
      <c r="AI8" s="71"/>
      <c r="AJ8" s="71"/>
      <c r="AK8" s="71"/>
      <c r="AL8" s="71"/>
      <c r="AM8" s="71"/>
      <c r="AN8" s="71"/>
      <c r="AO8" s="71"/>
      <c r="AP8" s="71"/>
      <c r="AQ8" s="71"/>
      <c r="AR8" s="71"/>
      <c r="AS8" s="71"/>
      <c r="AT8" s="71"/>
      <c r="AU8" s="71"/>
      <c r="AV8" s="71"/>
      <c r="AW8" s="71"/>
      <c r="AX8" s="71"/>
      <c r="AY8" s="71"/>
      <c r="AZ8" s="71"/>
      <c r="BA8" s="71"/>
      <c r="BB8" s="71"/>
      <c r="BC8" s="71"/>
      <c r="IE8" s="13"/>
      <c r="IF8" s="13"/>
      <c r="IG8" s="13"/>
      <c r="IH8" s="13"/>
      <c r="II8" s="13"/>
    </row>
    <row r="9" spans="1:243" s="14" customFormat="1" ht="61.5" customHeight="1">
      <c r="A9" s="66" t="s">
        <v>8</v>
      </c>
      <c r="B9" s="66"/>
      <c r="C9" s="66"/>
      <c r="D9" s="66"/>
      <c r="E9" s="66"/>
      <c r="F9" s="66"/>
      <c r="G9" s="66"/>
      <c r="H9" s="66"/>
      <c r="I9" s="66"/>
      <c r="J9" s="66"/>
      <c r="K9" s="66"/>
      <c r="L9" s="66"/>
      <c r="M9" s="66"/>
      <c r="N9" s="66"/>
      <c r="O9" s="66"/>
      <c r="P9" s="66"/>
      <c r="Q9" s="66"/>
      <c r="R9" s="66"/>
      <c r="S9" s="66"/>
      <c r="T9" s="66"/>
      <c r="U9" s="66"/>
      <c r="V9" s="66"/>
      <c r="W9" s="66"/>
      <c r="X9" s="66"/>
      <c r="Y9" s="66"/>
      <c r="Z9" s="66"/>
      <c r="AA9" s="66"/>
      <c r="AB9" s="66"/>
      <c r="AC9" s="66"/>
      <c r="AD9" s="66"/>
      <c r="AE9" s="66"/>
      <c r="AF9" s="66"/>
      <c r="AG9" s="66"/>
      <c r="AH9" s="66"/>
      <c r="AI9" s="66"/>
      <c r="AJ9" s="66"/>
      <c r="AK9" s="66"/>
      <c r="AL9" s="66"/>
      <c r="AM9" s="66"/>
      <c r="AN9" s="66"/>
      <c r="AO9" s="66"/>
      <c r="AP9" s="66"/>
      <c r="AQ9" s="66"/>
      <c r="AR9" s="66"/>
      <c r="AS9" s="66"/>
      <c r="AT9" s="66"/>
      <c r="AU9" s="66"/>
      <c r="AV9" s="66"/>
      <c r="AW9" s="66"/>
      <c r="AX9" s="66"/>
      <c r="AY9" s="66"/>
      <c r="AZ9" s="66"/>
      <c r="BA9" s="66"/>
      <c r="BB9" s="66"/>
      <c r="BC9" s="66"/>
      <c r="IE9" s="15"/>
      <c r="IF9" s="15"/>
      <c r="IG9" s="15"/>
      <c r="IH9" s="15"/>
      <c r="II9" s="15"/>
    </row>
    <row r="10" spans="1:243" s="17" customFormat="1" ht="18.75" customHeight="1">
      <c r="A10" s="16" t="s">
        <v>9</v>
      </c>
      <c r="B10" s="16" t="s">
        <v>10</v>
      </c>
      <c r="C10" s="16" t="s">
        <v>10</v>
      </c>
      <c r="D10" s="16" t="s">
        <v>9</v>
      </c>
      <c r="E10" s="16" t="s">
        <v>10</v>
      </c>
      <c r="F10" s="16" t="s">
        <v>11</v>
      </c>
      <c r="G10" s="16" t="s">
        <v>11</v>
      </c>
      <c r="H10" s="16" t="s">
        <v>12</v>
      </c>
      <c r="I10" s="16" t="s">
        <v>10</v>
      </c>
      <c r="J10" s="16" t="s">
        <v>9</v>
      </c>
      <c r="K10" s="16" t="s">
        <v>13</v>
      </c>
      <c r="L10" s="16" t="s">
        <v>10</v>
      </c>
      <c r="M10" s="16" t="s">
        <v>9</v>
      </c>
      <c r="N10" s="16" t="s">
        <v>11</v>
      </c>
      <c r="O10" s="16" t="s">
        <v>11</v>
      </c>
      <c r="P10" s="16" t="s">
        <v>11</v>
      </c>
      <c r="Q10" s="16" t="s">
        <v>11</v>
      </c>
      <c r="R10" s="16" t="s">
        <v>12</v>
      </c>
      <c r="S10" s="16" t="s">
        <v>12</v>
      </c>
      <c r="T10" s="16" t="s">
        <v>11</v>
      </c>
      <c r="U10" s="16" t="s">
        <v>11</v>
      </c>
      <c r="V10" s="16" t="s">
        <v>11</v>
      </c>
      <c r="W10" s="16" t="s">
        <v>11</v>
      </c>
      <c r="X10" s="16" t="s">
        <v>12</v>
      </c>
      <c r="Y10" s="16" t="s">
        <v>12</v>
      </c>
      <c r="Z10" s="16" t="s">
        <v>11</v>
      </c>
      <c r="AA10" s="16" t="s">
        <v>11</v>
      </c>
      <c r="AB10" s="16" t="s">
        <v>11</v>
      </c>
      <c r="AC10" s="16" t="s">
        <v>11</v>
      </c>
      <c r="AD10" s="16" t="s">
        <v>12</v>
      </c>
      <c r="AE10" s="16" t="s">
        <v>12</v>
      </c>
      <c r="AF10" s="16" t="s">
        <v>11</v>
      </c>
      <c r="AG10" s="16" t="s">
        <v>11</v>
      </c>
      <c r="AH10" s="16" t="s">
        <v>11</v>
      </c>
      <c r="AI10" s="16" t="s">
        <v>11</v>
      </c>
      <c r="AJ10" s="16" t="s">
        <v>12</v>
      </c>
      <c r="AK10" s="16" t="s">
        <v>12</v>
      </c>
      <c r="AL10" s="16" t="s">
        <v>11</v>
      </c>
      <c r="AM10" s="16" t="s">
        <v>11</v>
      </c>
      <c r="AN10" s="16" t="s">
        <v>11</v>
      </c>
      <c r="AO10" s="16" t="s">
        <v>11</v>
      </c>
      <c r="AP10" s="16" t="s">
        <v>12</v>
      </c>
      <c r="AQ10" s="16" t="s">
        <v>12</v>
      </c>
      <c r="AR10" s="16" t="s">
        <v>11</v>
      </c>
      <c r="AS10" s="16" t="s">
        <v>11</v>
      </c>
      <c r="AT10" s="16" t="s">
        <v>9</v>
      </c>
      <c r="AU10" s="16" t="s">
        <v>9</v>
      </c>
      <c r="AV10" s="16" t="s">
        <v>12</v>
      </c>
      <c r="AW10" s="16" t="s">
        <v>12</v>
      </c>
      <c r="AX10" s="16" t="s">
        <v>9</v>
      </c>
      <c r="AY10" s="16" t="s">
        <v>9</v>
      </c>
      <c r="AZ10" s="16" t="s">
        <v>14</v>
      </c>
      <c r="BA10" s="16" t="s">
        <v>9</v>
      </c>
      <c r="BB10" s="16" t="s">
        <v>9</v>
      </c>
      <c r="BC10" s="16" t="s">
        <v>10</v>
      </c>
      <c r="IE10" s="18"/>
      <c r="IF10" s="18"/>
      <c r="IG10" s="18"/>
      <c r="IH10" s="18"/>
      <c r="II10" s="18"/>
    </row>
    <row r="11" spans="1:243" s="17" customFormat="1" ht="67.5" customHeight="1">
      <c r="A11" s="16" t="s">
        <v>15</v>
      </c>
      <c r="B11" s="16" t="s">
        <v>16</v>
      </c>
      <c r="C11" s="16" t="s">
        <v>17</v>
      </c>
      <c r="D11" s="16" t="s">
        <v>18</v>
      </c>
      <c r="E11" s="16" t="s">
        <v>19</v>
      </c>
      <c r="F11" s="16" t="s">
        <v>51</v>
      </c>
      <c r="G11" s="16"/>
      <c r="H11" s="16"/>
      <c r="I11" s="16" t="s">
        <v>20</v>
      </c>
      <c r="J11" s="16" t="s">
        <v>21</v>
      </c>
      <c r="K11" s="16" t="s">
        <v>22</v>
      </c>
      <c r="L11" s="16" t="s">
        <v>23</v>
      </c>
      <c r="M11" s="19" t="s">
        <v>24</v>
      </c>
      <c r="N11" s="16" t="s">
        <v>25</v>
      </c>
      <c r="O11" s="16" t="s">
        <v>26</v>
      </c>
      <c r="P11" s="16" t="s">
        <v>27</v>
      </c>
      <c r="Q11" s="16" t="s">
        <v>28</v>
      </c>
      <c r="R11" s="16"/>
      <c r="S11" s="16"/>
      <c r="T11" s="16" t="s">
        <v>29</v>
      </c>
      <c r="U11" s="16" t="s">
        <v>30</v>
      </c>
      <c r="V11" s="16" t="s">
        <v>31</v>
      </c>
      <c r="W11" s="16"/>
      <c r="X11" s="16"/>
      <c r="Y11" s="16"/>
      <c r="Z11" s="16"/>
      <c r="AA11" s="16"/>
      <c r="AB11" s="16"/>
      <c r="AC11" s="16"/>
      <c r="AD11" s="16"/>
      <c r="AE11" s="16"/>
      <c r="AF11" s="16"/>
      <c r="AG11" s="16"/>
      <c r="AH11" s="16"/>
      <c r="AI11" s="16"/>
      <c r="AJ11" s="16"/>
      <c r="AK11" s="16"/>
      <c r="AL11" s="16"/>
      <c r="AM11" s="16"/>
      <c r="AN11" s="16"/>
      <c r="AO11" s="16"/>
      <c r="AP11" s="16"/>
      <c r="AQ11" s="16"/>
      <c r="AR11" s="16"/>
      <c r="AS11" s="16"/>
      <c r="AT11" s="16"/>
      <c r="AU11" s="16"/>
      <c r="AV11" s="16"/>
      <c r="AW11" s="16"/>
      <c r="AX11" s="16"/>
      <c r="AY11" s="16"/>
      <c r="AZ11" s="16"/>
      <c r="BA11" s="20" t="s">
        <v>67</v>
      </c>
      <c r="BB11" s="20" t="s">
        <v>32</v>
      </c>
      <c r="BC11" s="20" t="s">
        <v>33</v>
      </c>
      <c r="IE11" s="18"/>
      <c r="IF11" s="18"/>
      <c r="IG11" s="18"/>
      <c r="IH11" s="18"/>
      <c r="II11" s="18"/>
    </row>
    <row r="12" spans="1:243" s="17" customFormat="1" ht="15">
      <c r="A12" s="16">
        <v>1</v>
      </c>
      <c r="B12" s="16">
        <v>2</v>
      </c>
      <c r="C12" s="49">
        <v>3</v>
      </c>
      <c r="D12" s="51">
        <v>4</v>
      </c>
      <c r="E12" s="51">
        <v>5</v>
      </c>
      <c r="F12" s="51">
        <v>6</v>
      </c>
      <c r="G12" s="51">
        <v>7</v>
      </c>
      <c r="H12" s="51">
        <v>8</v>
      </c>
      <c r="I12" s="51">
        <v>9</v>
      </c>
      <c r="J12" s="51">
        <v>10</v>
      </c>
      <c r="K12" s="51">
        <v>11</v>
      </c>
      <c r="L12" s="51">
        <v>12</v>
      </c>
      <c r="M12" s="51">
        <v>13</v>
      </c>
      <c r="N12" s="51">
        <v>14</v>
      </c>
      <c r="O12" s="51">
        <v>15</v>
      </c>
      <c r="P12" s="51">
        <v>16</v>
      </c>
      <c r="Q12" s="51">
        <v>17</v>
      </c>
      <c r="R12" s="51">
        <v>18</v>
      </c>
      <c r="S12" s="51">
        <v>19</v>
      </c>
      <c r="T12" s="51">
        <v>20</v>
      </c>
      <c r="U12" s="51">
        <v>21</v>
      </c>
      <c r="V12" s="51">
        <v>22</v>
      </c>
      <c r="W12" s="51">
        <v>23</v>
      </c>
      <c r="X12" s="51">
        <v>24</v>
      </c>
      <c r="Y12" s="51">
        <v>25</v>
      </c>
      <c r="Z12" s="51">
        <v>26</v>
      </c>
      <c r="AA12" s="51">
        <v>27</v>
      </c>
      <c r="AB12" s="51">
        <v>28</v>
      </c>
      <c r="AC12" s="51">
        <v>29</v>
      </c>
      <c r="AD12" s="51">
        <v>30</v>
      </c>
      <c r="AE12" s="51">
        <v>31</v>
      </c>
      <c r="AF12" s="51">
        <v>32</v>
      </c>
      <c r="AG12" s="51">
        <v>33</v>
      </c>
      <c r="AH12" s="51">
        <v>34</v>
      </c>
      <c r="AI12" s="51">
        <v>35</v>
      </c>
      <c r="AJ12" s="51">
        <v>36</v>
      </c>
      <c r="AK12" s="51">
        <v>37</v>
      </c>
      <c r="AL12" s="51">
        <v>38</v>
      </c>
      <c r="AM12" s="51">
        <v>39</v>
      </c>
      <c r="AN12" s="51">
        <v>40</v>
      </c>
      <c r="AO12" s="51">
        <v>41</v>
      </c>
      <c r="AP12" s="51">
        <v>42</v>
      </c>
      <c r="AQ12" s="51">
        <v>43</v>
      </c>
      <c r="AR12" s="51">
        <v>44</v>
      </c>
      <c r="AS12" s="51">
        <v>45</v>
      </c>
      <c r="AT12" s="51">
        <v>46</v>
      </c>
      <c r="AU12" s="51">
        <v>47</v>
      </c>
      <c r="AV12" s="51">
        <v>48</v>
      </c>
      <c r="AW12" s="51">
        <v>49</v>
      </c>
      <c r="AX12" s="51">
        <v>50</v>
      </c>
      <c r="AY12" s="51">
        <v>51</v>
      </c>
      <c r="AZ12" s="51">
        <v>52</v>
      </c>
      <c r="BA12" s="51">
        <v>7</v>
      </c>
      <c r="BB12" s="52">
        <v>54</v>
      </c>
      <c r="BC12" s="16">
        <v>8</v>
      </c>
      <c r="IE12" s="18"/>
      <c r="IF12" s="18"/>
      <c r="IG12" s="18"/>
      <c r="IH12" s="18"/>
      <c r="II12" s="18"/>
    </row>
    <row r="13" spans="1:243" s="22" customFormat="1" ht="16.5" customHeight="1">
      <c r="A13" s="59">
        <v>1</v>
      </c>
      <c r="B13" s="64" t="s">
        <v>131</v>
      </c>
      <c r="C13" s="39" t="s">
        <v>55</v>
      </c>
      <c r="D13" s="72"/>
      <c r="E13" s="73"/>
      <c r="F13" s="73"/>
      <c r="G13" s="73"/>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4"/>
      <c r="IA13" s="22">
        <v>1</v>
      </c>
      <c r="IB13" s="22" t="s">
        <v>131</v>
      </c>
      <c r="IC13" s="22" t="s">
        <v>55</v>
      </c>
      <c r="IE13" s="23"/>
      <c r="IF13" s="23" t="s">
        <v>34</v>
      </c>
      <c r="IG13" s="23" t="s">
        <v>35</v>
      </c>
      <c r="IH13" s="23">
        <v>10</v>
      </c>
      <c r="II13" s="23" t="s">
        <v>36</v>
      </c>
    </row>
    <row r="14" spans="1:243" s="22" customFormat="1" ht="156.75">
      <c r="A14" s="59">
        <v>1.01</v>
      </c>
      <c r="B14" s="64" t="s">
        <v>132</v>
      </c>
      <c r="C14" s="39" t="s">
        <v>56</v>
      </c>
      <c r="D14" s="72"/>
      <c r="E14" s="73"/>
      <c r="F14" s="73"/>
      <c r="G14" s="73"/>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4"/>
      <c r="IA14" s="22">
        <v>1.01</v>
      </c>
      <c r="IB14" s="22" t="s">
        <v>132</v>
      </c>
      <c r="IC14" s="22" t="s">
        <v>56</v>
      </c>
      <c r="IE14" s="23"/>
      <c r="IF14" s="23" t="s">
        <v>40</v>
      </c>
      <c r="IG14" s="23" t="s">
        <v>35</v>
      </c>
      <c r="IH14" s="23">
        <v>123.223</v>
      </c>
      <c r="II14" s="23" t="s">
        <v>37</v>
      </c>
    </row>
    <row r="15" spans="1:243" s="22" customFormat="1" ht="28.5">
      <c r="A15" s="59">
        <v>1.02</v>
      </c>
      <c r="B15" s="60" t="s">
        <v>133</v>
      </c>
      <c r="C15" s="39" t="s">
        <v>57</v>
      </c>
      <c r="D15" s="61">
        <v>4</v>
      </c>
      <c r="E15" s="62" t="s">
        <v>64</v>
      </c>
      <c r="F15" s="63">
        <v>221.22</v>
      </c>
      <c r="G15" s="40"/>
      <c r="H15" s="24"/>
      <c r="I15" s="47" t="s">
        <v>38</v>
      </c>
      <c r="J15" s="48">
        <f>IF(I15="Less(-)",-1,1)</f>
        <v>1</v>
      </c>
      <c r="K15" s="24" t="s">
        <v>39</v>
      </c>
      <c r="L15" s="24" t="s">
        <v>4</v>
      </c>
      <c r="M15" s="41"/>
      <c r="N15" s="24"/>
      <c r="O15" s="24"/>
      <c r="P15" s="46"/>
      <c r="Q15" s="24"/>
      <c r="R15" s="24"/>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53"/>
      <c r="BA15" s="42">
        <f>ROUND(total_amount_ba($B$2,$D$2,D15,F15,J15,K15,M15),0)</f>
        <v>885</v>
      </c>
      <c r="BB15" s="54">
        <f>BA15+SUM(N15:AZ15)</f>
        <v>885</v>
      </c>
      <c r="BC15" s="50" t="str">
        <f>SpellNumber(L15,BB15)</f>
        <v>INR  Eight Hundred &amp; Eighty Five  Only</v>
      </c>
      <c r="IA15" s="22">
        <v>1.02</v>
      </c>
      <c r="IB15" s="22" t="s">
        <v>133</v>
      </c>
      <c r="IC15" s="22" t="s">
        <v>57</v>
      </c>
      <c r="ID15" s="22">
        <v>4</v>
      </c>
      <c r="IE15" s="23" t="s">
        <v>64</v>
      </c>
      <c r="IF15" s="23" t="s">
        <v>41</v>
      </c>
      <c r="IG15" s="23" t="s">
        <v>42</v>
      </c>
      <c r="IH15" s="23">
        <v>213</v>
      </c>
      <c r="II15" s="23" t="s">
        <v>37</v>
      </c>
    </row>
    <row r="16" spans="1:243" s="22" customFormat="1" ht="99.75">
      <c r="A16" s="59">
        <v>1.03</v>
      </c>
      <c r="B16" s="60" t="s">
        <v>134</v>
      </c>
      <c r="C16" s="39" t="s">
        <v>78</v>
      </c>
      <c r="D16" s="61">
        <v>4</v>
      </c>
      <c r="E16" s="62" t="s">
        <v>64</v>
      </c>
      <c r="F16" s="63">
        <v>192.59</v>
      </c>
      <c r="G16" s="40"/>
      <c r="H16" s="24"/>
      <c r="I16" s="47" t="s">
        <v>38</v>
      </c>
      <c r="J16" s="48">
        <f>IF(I16="Less(-)",-1,1)</f>
        <v>1</v>
      </c>
      <c r="K16" s="24" t="s">
        <v>39</v>
      </c>
      <c r="L16" s="24" t="s">
        <v>4</v>
      </c>
      <c r="M16" s="41"/>
      <c r="N16" s="24"/>
      <c r="O16" s="24"/>
      <c r="P16" s="46"/>
      <c r="Q16" s="24"/>
      <c r="R16" s="24"/>
      <c r="S16" s="46"/>
      <c r="T16" s="46"/>
      <c r="U16" s="46"/>
      <c r="V16" s="46"/>
      <c r="W16" s="46"/>
      <c r="X16" s="46"/>
      <c r="Y16" s="46"/>
      <c r="Z16" s="46"/>
      <c r="AA16" s="46"/>
      <c r="AB16" s="46"/>
      <c r="AC16" s="46"/>
      <c r="AD16" s="46"/>
      <c r="AE16" s="46"/>
      <c r="AF16" s="46"/>
      <c r="AG16" s="46"/>
      <c r="AH16" s="46"/>
      <c r="AI16" s="46"/>
      <c r="AJ16" s="46"/>
      <c r="AK16" s="46"/>
      <c r="AL16" s="46"/>
      <c r="AM16" s="46"/>
      <c r="AN16" s="46"/>
      <c r="AO16" s="46"/>
      <c r="AP16" s="46"/>
      <c r="AQ16" s="46"/>
      <c r="AR16" s="46"/>
      <c r="AS16" s="46"/>
      <c r="AT16" s="46"/>
      <c r="AU16" s="46"/>
      <c r="AV16" s="46"/>
      <c r="AW16" s="46"/>
      <c r="AX16" s="46"/>
      <c r="AY16" s="46"/>
      <c r="AZ16" s="53"/>
      <c r="BA16" s="42">
        <f>ROUND(total_amount_ba($B$2,$D$2,D16,F16,J16,K16,M16),0)</f>
        <v>770</v>
      </c>
      <c r="BB16" s="54">
        <f>BA16+SUM(N16:AZ16)</f>
        <v>770</v>
      </c>
      <c r="BC16" s="50" t="str">
        <f>SpellNumber(L16,BB16)</f>
        <v>INR  Seven Hundred &amp; Seventy  Only</v>
      </c>
      <c r="IA16" s="22">
        <v>1.03</v>
      </c>
      <c r="IB16" s="22" t="s">
        <v>134</v>
      </c>
      <c r="IC16" s="22" t="s">
        <v>78</v>
      </c>
      <c r="ID16" s="22">
        <v>4</v>
      </c>
      <c r="IE16" s="23" t="s">
        <v>64</v>
      </c>
      <c r="IF16" s="23"/>
      <c r="IG16" s="23"/>
      <c r="IH16" s="23"/>
      <c r="II16" s="23"/>
    </row>
    <row r="17" spans="1:243" s="22" customFormat="1" ht="15.75">
      <c r="A17" s="59">
        <v>2</v>
      </c>
      <c r="B17" s="60" t="s">
        <v>121</v>
      </c>
      <c r="C17" s="39" t="s">
        <v>58</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4"/>
      <c r="IA17" s="22">
        <v>2</v>
      </c>
      <c r="IB17" s="22" t="s">
        <v>121</v>
      </c>
      <c r="IC17" s="22" t="s">
        <v>58</v>
      </c>
      <c r="IE17" s="23"/>
      <c r="IF17" s="23"/>
      <c r="IG17" s="23"/>
      <c r="IH17" s="23"/>
      <c r="II17" s="23"/>
    </row>
    <row r="18" spans="1:243" s="22" customFormat="1" ht="128.25">
      <c r="A18" s="59">
        <v>2.01</v>
      </c>
      <c r="B18" s="60" t="s">
        <v>135</v>
      </c>
      <c r="C18" s="39" t="s">
        <v>79</v>
      </c>
      <c r="D18" s="61">
        <v>3</v>
      </c>
      <c r="E18" s="62" t="s">
        <v>52</v>
      </c>
      <c r="F18" s="63">
        <v>305.04</v>
      </c>
      <c r="G18" s="40"/>
      <c r="H18" s="24"/>
      <c r="I18" s="47" t="s">
        <v>38</v>
      </c>
      <c r="J18" s="48">
        <f>IF(I18="Less(-)",-1,1)</f>
        <v>1</v>
      </c>
      <c r="K18" s="24" t="s">
        <v>39</v>
      </c>
      <c r="L18" s="24" t="s">
        <v>4</v>
      </c>
      <c r="M18" s="41"/>
      <c r="N18" s="24"/>
      <c r="O18" s="24"/>
      <c r="P18" s="46"/>
      <c r="Q18" s="24"/>
      <c r="R18" s="24"/>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53"/>
      <c r="BA18" s="42">
        <f>ROUND(total_amount_ba($B$2,$D$2,D18,F18,J18,K18,M18),0)</f>
        <v>915</v>
      </c>
      <c r="BB18" s="54">
        <f>BA18+SUM(N18:AZ18)</f>
        <v>915</v>
      </c>
      <c r="BC18" s="50" t="str">
        <f>SpellNumber(L18,BB18)</f>
        <v>INR  Nine Hundred &amp; Fifteen  Only</v>
      </c>
      <c r="IA18" s="22">
        <v>2.01</v>
      </c>
      <c r="IB18" s="22" t="s">
        <v>135</v>
      </c>
      <c r="IC18" s="22" t="s">
        <v>79</v>
      </c>
      <c r="ID18" s="22">
        <v>3</v>
      </c>
      <c r="IE18" s="23" t="s">
        <v>52</v>
      </c>
      <c r="IF18" s="23"/>
      <c r="IG18" s="23"/>
      <c r="IH18" s="23"/>
      <c r="II18" s="23"/>
    </row>
    <row r="19" spans="1:243" s="22" customFormat="1" ht="114">
      <c r="A19" s="59">
        <v>2.02</v>
      </c>
      <c r="B19" s="60" t="s">
        <v>136</v>
      </c>
      <c r="C19" s="39" t="s">
        <v>80</v>
      </c>
      <c r="D19" s="61">
        <v>3</v>
      </c>
      <c r="E19" s="62" t="s">
        <v>52</v>
      </c>
      <c r="F19" s="63">
        <v>96.45</v>
      </c>
      <c r="G19" s="40"/>
      <c r="H19" s="24"/>
      <c r="I19" s="47" t="s">
        <v>38</v>
      </c>
      <c r="J19" s="48">
        <f>IF(I19="Less(-)",-1,1)</f>
        <v>1</v>
      </c>
      <c r="K19" s="24" t="s">
        <v>39</v>
      </c>
      <c r="L19" s="24" t="s">
        <v>4</v>
      </c>
      <c r="M19" s="41"/>
      <c r="N19" s="24"/>
      <c r="O19" s="24"/>
      <c r="P19" s="46"/>
      <c r="Q19" s="24"/>
      <c r="R19" s="24"/>
      <c r="S19" s="46"/>
      <c r="T19" s="46"/>
      <c r="U19" s="46"/>
      <c r="V19" s="46"/>
      <c r="W19" s="46"/>
      <c r="X19" s="46"/>
      <c r="Y19" s="46"/>
      <c r="Z19" s="46"/>
      <c r="AA19" s="46"/>
      <c r="AB19" s="46"/>
      <c r="AC19" s="46"/>
      <c r="AD19" s="46"/>
      <c r="AE19" s="46"/>
      <c r="AF19" s="46"/>
      <c r="AG19" s="46"/>
      <c r="AH19" s="46"/>
      <c r="AI19" s="46"/>
      <c r="AJ19" s="46"/>
      <c r="AK19" s="46"/>
      <c r="AL19" s="46"/>
      <c r="AM19" s="46"/>
      <c r="AN19" s="46"/>
      <c r="AO19" s="46"/>
      <c r="AP19" s="46"/>
      <c r="AQ19" s="46"/>
      <c r="AR19" s="46"/>
      <c r="AS19" s="46"/>
      <c r="AT19" s="46"/>
      <c r="AU19" s="46"/>
      <c r="AV19" s="46"/>
      <c r="AW19" s="46"/>
      <c r="AX19" s="46"/>
      <c r="AY19" s="46"/>
      <c r="AZ19" s="53"/>
      <c r="BA19" s="42">
        <f>ROUND(total_amount_ba($B$2,$D$2,D19,F19,J19,K19,M19),0)</f>
        <v>289</v>
      </c>
      <c r="BB19" s="54">
        <f>BA19+SUM(N19:AZ19)</f>
        <v>289</v>
      </c>
      <c r="BC19" s="50" t="str">
        <f>SpellNumber(L19,BB19)</f>
        <v>INR  Two Hundred &amp; Eighty Nine  Only</v>
      </c>
      <c r="IA19" s="22">
        <v>2.02</v>
      </c>
      <c r="IB19" s="22" t="s">
        <v>136</v>
      </c>
      <c r="IC19" s="22" t="s">
        <v>80</v>
      </c>
      <c r="ID19" s="22">
        <v>3</v>
      </c>
      <c r="IE19" s="23" t="s">
        <v>52</v>
      </c>
      <c r="IF19" s="23"/>
      <c r="IG19" s="23"/>
      <c r="IH19" s="23"/>
      <c r="II19" s="23"/>
    </row>
    <row r="20" spans="1:243" s="22" customFormat="1" ht="30.75" customHeight="1">
      <c r="A20" s="59">
        <v>2.03</v>
      </c>
      <c r="B20" s="60" t="s">
        <v>137</v>
      </c>
      <c r="C20" s="39" t="s">
        <v>59</v>
      </c>
      <c r="D20" s="61">
        <v>7</v>
      </c>
      <c r="E20" s="62" t="s">
        <v>52</v>
      </c>
      <c r="F20" s="63">
        <v>538.4</v>
      </c>
      <c r="G20" s="40"/>
      <c r="H20" s="24"/>
      <c r="I20" s="47" t="s">
        <v>38</v>
      </c>
      <c r="J20" s="48">
        <f>IF(I20="Less(-)",-1,1)</f>
        <v>1</v>
      </c>
      <c r="K20" s="24" t="s">
        <v>39</v>
      </c>
      <c r="L20" s="24" t="s">
        <v>4</v>
      </c>
      <c r="M20" s="41"/>
      <c r="N20" s="24"/>
      <c r="O20" s="24"/>
      <c r="P20" s="46"/>
      <c r="Q20" s="24"/>
      <c r="R20" s="24"/>
      <c r="S20" s="46"/>
      <c r="T20" s="46"/>
      <c r="U20" s="46"/>
      <c r="V20" s="46"/>
      <c r="W20" s="46"/>
      <c r="X20" s="46"/>
      <c r="Y20" s="46"/>
      <c r="Z20" s="46"/>
      <c r="AA20" s="46"/>
      <c r="AB20" s="46"/>
      <c r="AC20" s="46"/>
      <c r="AD20" s="46"/>
      <c r="AE20" s="46"/>
      <c r="AF20" s="46"/>
      <c r="AG20" s="46"/>
      <c r="AH20" s="46"/>
      <c r="AI20" s="46"/>
      <c r="AJ20" s="46"/>
      <c r="AK20" s="46"/>
      <c r="AL20" s="46"/>
      <c r="AM20" s="46"/>
      <c r="AN20" s="46"/>
      <c r="AO20" s="46"/>
      <c r="AP20" s="46"/>
      <c r="AQ20" s="46"/>
      <c r="AR20" s="46"/>
      <c r="AS20" s="46"/>
      <c r="AT20" s="46"/>
      <c r="AU20" s="46"/>
      <c r="AV20" s="46"/>
      <c r="AW20" s="46"/>
      <c r="AX20" s="46"/>
      <c r="AY20" s="46"/>
      <c r="AZ20" s="53"/>
      <c r="BA20" s="42">
        <f>ROUND(total_amount_ba($B$2,$D$2,D20,F20,J20,K20,M20),0)</f>
        <v>3769</v>
      </c>
      <c r="BB20" s="54">
        <f>BA20+SUM(N20:AZ20)</f>
        <v>3769</v>
      </c>
      <c r="BC20" s="50" t="str">
        <f>SpellNumber(L20,BB20)</f>
        <v>INR  Three Thousand Seven Hundred &amp; Sixty Nine  Only</v>
      </c>
      <c r="IA20" s="22">
        <v>2.03</v>
      </c>
      <c r="IB20" s="22" t="s">
        <v>137</v>
      </c>
      <c r="IC20" s="22" t="s">
        <v>59</v>
      </c>
      <c r="ID20" s="22">
        <v>7</v>
      </c>
      <c r="IE20" s="23" t="s">
        <v>52</v>
      </c>
      <c r="IF20" s="23" t="s">
        <v>34</v>
      </c>
      <c r="IG20" s="23" t="s">
        <v>43</v>
      </c>
      <c r="IH20" s="23">
        <v>10</v>
      </c>
      <c r="II20" s="23" t="s">
        <v>37</v>
      </c>
    </row>
    <row r="21" spans="1:243" s="22" customFormat="1" ht="15.75">
      <c r="A21" s="59">
        <v>3</v>
      </c>
      <c r="B21" s="60" t="s">
        <v>68</v>
      </c>
      <c r="C21" s="39" t="s">
        <v>81</v>
      </c>
      <c r="D21" s="72"/>
      <c r="E21" s="73"/>
      <c r="F21" s="73"/>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c r="AY21" s="73"/>
      <c r="AZ21" s="73"/>
      <c r="BA21" s="73"/>
      <c r="BB21" s="73"/>
      <c r="BC21" s="74"/>
      <c r="IA21" s="22">
        <v>3</v>
      </c>
      <c r="IB21" s="22" t="s">
        <v>68</v>
      </c>
      <c r="IC21" s="22" t="s">
        <v>81</v>
      </c>
      <c r="IE21" s="23"/>
      <c r="IF21" s="23"/>
      <c r="IG21" s="23"/>
      <c r="IH21" s="23"/>
      <c r="II21" s="23"/>
    </row>
    <row r="22" spans="1:243" s="22" customFormat="1" ht="57">
      <c r="A22" s="59">
        <v>3.01</v>
      </c>
      <c r="B22" s="60" t="s">
        <v>138</v>
      </c>
      <c r="C22" s="39" t="s">
        <v>60</v>
      </c>
      <c r="D22" s="72"/>
      <c r="E22" s="73"/>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4"/>
      <c r="IA22" s="22">
        <v>3.01</v>
      </c>
      <c r="IB22" s="22" t="s">
        <v>138</v>
      </c>
      <c r="IC22" s="22" t="s">
        <v>60</v>
      </c>
      <c r="IE22" s="23"/>
      <c r="IF22" s="23" t="s">
        <v>40</v>
      </c>
      <c r="IG22" s="23" t="s">
        <v>35</v>
      </c>
      <c r="IH22" s="23">
        <v>123.223</v>
      </c>
      <c r="II22" s="23" t="s">
        <v>37</v>
      </c>
    </row>
    <row r="23" spans="1:243" s="22" customFormat="1" ht="28.5">
      <c r="A23" s="59">
        <v>3.02</v>
      </c>
      <c r="B23" s="60" t="s">
        <v>123</v>
      </c>
      <c r="C23" s="39" t="s">
        <v>82</v>
      </c>
      <c r="D23" s="61">
        <v>3</v>
      </c>
      <c r="E23" s="62" t="s">
        <v>64</v>
      </c>
      <c r="F23" s="63">
        <v>5398.9</v>
      </c>
      <c r="G23" s="40"/>
      <c r="H23" s="24"/>
      <c r="I23" s="47" t="s">
        <v>38</v>
      </c>
      <c r="J23" s="48">
        <f>IF(I23="Less(-)",-1,1)</f>
        <v>1</v>
      </c>
      <c r="K23" s="24" t="s">
        <v>39</v>
      </c>
      <c r="L23" s="24" t="s">
        <v>4</v>
      </c>
      <c r="M23" s="41"/>
      <c r="N23" s="24"/>
      <c r="O23" s="24"/>
      <c r="P23" s="46"/>
      <c r="Q23" s="24"/>
      <c r="R23" s="24"/>
      <c r="S23" s="46"/>
      <c r="T23" s="46"/>
      <c r="U23" s="46"/>
      <c r="V23" s="46"/>
      <c r="W23" s="46"/>
      <c r="X23" s="46"/>
      <c r="Y23" s="46"/>
      <c r="Z23" s="46"/>
      <c r="AA23" s="46"/>
      <c r="AB23" s="46"/>
      <c r="AC23" s="46"/>
      <c r="AD23" s="46"/>
      <c r="AE23" s="46"/>
      <c r="AF23" s="46"/>
      <c r="AG23" s="46"/>
      <c r="AH23" s="46"/>
      <c r="AI23" s="46"/>
      <c r="AJ23" s="46"/>
      <c r="AK23" s="46"/>
      <c r="AL23" s="46"/>
      <c r="AM23" s="46"/>
      <c r="AN23" s="46"/>
      <c r="AO23" s="46"/>
      <c r="AP23" s="46"/>
      <c r="AQ23" s="46"/>
      <c r="AR23" s="46"/>
      <c r="AS23" s="46"/>
      <c r="AT23" s="46"/>
      <c r="AU23" s="46"/>
      <c r="AV23" s="46"/>
      <c r="AW23" s="46"/>
      <c r="AX23" s="46"/>
      <c r="AY23" s="46"/>
      <c r="AZ23" s="53"/>
      <c r="BA23" s="42">
        <f>ROUND(total_amount_ba($B$2,$D$2,D23,F23,J23,K23,M23),0)</f>
        <v>16197</v>
      </c>
      <c r="BB23" s="54">
        <f>BA23+SUM(N23:AZ23)</f>
        <v>16197</v>
      </c>
      <c r="BC23" s="50" t="str">
        <f>SpellNumber(L23,BB23)</f>
        <v>INR  Sixteen Thousand One Hundred &amp; Ninety Seven  Only</v>
      </c>
      <c r="IA23" s="22">
        <v>3.02</v>
      </c>
      <c r="IB23" s="22" t="s">
        <v>123</v>
      </c>
      <c r="IC23" s="22" t="s">
        <v>82</v>
      </c>
      <c r="ID23" s="22">
        <v>3</v>
      </c>
      <c r="IE23" s="23" t="s">
        <v>64</v>
      </c>
      <c r="IF23" s="23" t="s">
        <v>44</v>
      </c>
      <c r="IG23" s="23" t="s">
        <v>45</v>
      </c>
      <c r="IH23" s="23">
        <v>10</v>
      </c>
      <c r="II23" s="23" t="s">
        <v>37</v>
      </c>
    </row>
    <row r="24" spans="1:243" s="22" customFormat="1" ht="71.25">
      <c r="A24" s="59">
        <v>3.03</v>
      </c>
      <c r="B24" s="60" t="s">
        <v>122</v>
      </c>
      <c r="C24" s="39" t="s">
        <v>83</v>
      </c>
      <c r="D24" s="72"/>
      <c r="E24" s="73"/>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c r="AY24" s="73"/>
      <c r="AZ24" s="73"/>
      <c r="BA24" s="73"/>
      <c r="BB24" s="73"/>
      <c r="BC24" s="74"/>
      <c r="IA24" s="22">
        <v>3.03</v>
      </c>
      <c r="IB24" s="22" t="s">
        <v>122</v>
      </c>
      <c r="IC24" s="22" t="s">
        <v>83</v>
      </c>
      <c r="IE24" s="23"/>
      <c r="IF24" s="23"/>
      <c r="IG24" s="23"/>
      <c r="IH24" s="23"/>
      <c r="II24" s="23"/>
    </row>
    <row r="25" spans="1:243" s="22" customFormat="1" ht="28.5">
      <c r="A25" s="59">
        <v>3.04</v>
      </c>
      <c r="B25" s="60" t="s">
        <v>123</v>
      </c>
      <c r="C25" s="39" t="s">
        <v>84</v>
      </c>
      <c r="D25" s="61">
        <v>6</v>
      </c>
      <c r="E25" s="62" t="s">
        <v>64</v>
      </c>
      <c r="F25" s="63">
        <v>6655.37</v>
      </c>
      <c r="G25" s="40"/>
      <c r="H25" s="24"/>
      <c r="I25" s="47" t="s">
        <v>38</v>
      </c>
      <c r="J25" s="48">
        <f>IF(I25="Less(-)",-1,1)</f>
        <v>1</v>
      </c>
      <c r="K25" s="24" t="s">
        <v>39</v>
      </c>
      <c r="L25" s="24" t="s">
        <v>4</v>
      </c>
      <c r="M25" s="41"/>
      <c r="N25" s="24"/>
      <c r="O25" s="24"/>
      <c r="P25" s="46"/>
      <c r="Q25" s="24"/>
      <c r="R25" s="24"/>
      <c r="S25" s="46"/>
      <c r="T25" s="46"/>
      <c r="U25" s="46"/>
      <c r="V25" s="46"/>
      <c r="W25" s="46"/>
      <c r="X25" s="46"/>
      <c r="Y25" s="46"/>
      <c r="Z25" s="46"/>
      <c r="AA25" s="46"/>
      <c r="AB25" s="46"/>
      <c r="AC25" s="46"/>
      <c r="AD25" s="46"/>
      <c r="AE25" s="46"/>
      <c r="AF25" s="46"/>
      <c r="AG25" s="46"/>
      <c r="AH25" s="46"/>
      <c r="AI25" s="46"/>
      <c r="AJ25" s="46"/>
      <c r="AK25" s="46"/>
      <c r="AL25" s="46"/>
      <c r="AM25" s="46"/>
      <c r="AN25" s="46"/>
      <c r="AO25" s="46"/>
      <c r="AP25" s="46"/>
      <c r="AQ25" s="46"/>
      <c r="AR25" s="46"/>
      <c r="AS25" s="46"/>
      <c r="AT25" s="46"/>
      <c r="AU25" s="46"/>
      <c r="AV25" s="46"/>
      <c r="AW25" s="46"/>
      <c r="AX25" s="46"/>
      <c r="AY25" s="46"/>
      <c r="AZ25" s="53"/>
      <c r="BA25" s="42">
        <f>ROUND(total_amount_ba($B$2,$D$2,D25,F25,J25,K25,M25),0)</f>
        <v>39932</v>
      </c>
      <c r="BB25" s="54">
        <f>BA25+SUM(N25:AZ25)</f>
        <v>39932</v>
      </c>
      <c r="BC25" s="50" t="str">
        <f>SpellNumber(L25,BB25)</f>
        <v>INR  Thirty Nine Thousand Nine Hundred &amp; Thirty Two  Only</v>
      </c>
      <c r="IA25" s="22">
        <v>3.04</v>
      </c>
      <c r="IB25" s="22" t="s">
        <v>123</v>
      </c>
      <c r="IC25" s="22" t="s">
        <v>84</v>
      </c>
      <c r="ID25" s="22">
        <v>6</v>
      </c>
      <c r="IE25" s="23" t="s">
        <v>64</v>
      </c>
      <c r="IF25" s="23" t="s">
        <v>41</v>
      </c>
      <c r="IG25" s="23" t="s">
        <v>42</v>
      </c>
      <c r="IH25" s="23">
        <v>213</v>
      </c>
      <c r="II25" s="23" t="s">
        <v>37</v>
      </c>
    </row>
    <row r="26" spans="1:243" s="22" customFormat="1" ht="85.5">
      <c r="A26" s="59">
        <v>3.05</v>
      </c>
      <c r="B26" s="60" t="s">
        <v>139</v>
      </c>
      <c r="C26" s="39" t="s">
        <v>85</v>
      </c>
      <c r="D26" s="61">
        <v>15</v>
      </c>
      <c r="E26" s="62" t="s">
        <v>70</v>
      </c>
      <c r="F26" s="63">
        <v>45.59</v>
      </c>
      <c r="G26" s="40"/>
      <c r="H26" s="24"/>
      <c r="I26" s="47" t="s">
        <v>38</v>
      </c>
      <c r="J26" s="48">
        <f>IF(I26="Less(-)",-1,1)</f>
        <v>1</v>
      </c>
      <c r="K26" s="24" t="s">
        <v>39</v>
      </c>
      <c r="L26" s="24" t="s">
        <v>4</v>
      </c>
      <c r="M26" s="41"/>
      <c r="N26" s="24"/>
      <c r="O26" s="24"/>
      <c r="P26" s="46"/>
      <c r="Q26" s="24"/>
      <c r="R26" s="24"/>
      <c r="S26" s="46"/>
      <c r="T26" s="46"/>
      <c r="U26" s="46"/>
      <c r="V26" s="46"/>
      <c r="W26" s="46"/>
      <c r="X26" s="46"/>
      <c r="Y26" s="46"/>
      <c r="Z26" s="46"/>
      <c r="AA26" s="46"/>
      <c r="AB26" s="46"/>
      <c r="AC26" s="46"/>
      <c r="AD26" s="46"/>
      <c r="AE26" s="46"/>
      <c r="AF26" s="46"/>
      <c r="AG26" s="46"/>
      <c r="AH26" s="46"/>
      <c r="AI26" s="46"/>
      <c r="AJ26" s="46"/>
      <c r="AK26" s="46"/>
      <c r="AL26" s="46"/>
      <c r="AM26" s="46"/>
      <c r="AN26" s="46"/>
      <c r="AO26" s="46"/>
      <c r="AP26" s="46"/>
      <c r="AQ26" s="46"/>
      <c r="AR26" s="46"/>
      <c r="AS26" s="46"/>
      <c r="AT26" s="46"/>
      <c r="AU26" s="46"/>
      <c r="AV26" s="46"/>
      <c r="AW26" s="46"/>
      <c r="AX26" s="46"/>
      <c r="AY26" s="46"/>
      <c r="AZ26" s="53"/>
      <c r="BA26" s="42">
        <f>ROUND(total_amount_ba($B$2,$D$2,D26,F26,J26,K26,M26),0)</f>
        <v>684</v>
      </c>
      <c r="BB26" s="54">
        <f>BA26+SUM(N26:AZ26)</f>
        <v>684</v>
      </c>
      <c r="BC26" s="50" t="str">
        <f>SpellNumber(L26,BB26)</f>
        <v>INR  Six Hundred &amp; Eighty Four  Only</v>
      </c>
      <c r="IA26" s="22">
        <v>3.05</v>
      </c>
      <c r="IB26" s="22" t="s">
        <v>139</v>
      </c>
      <c r="IC26" s="22" t="s">
        <v>85</v>
      </c>
      <c r="ID26" s="22">
        <v>15</v>
      </c>
      <c r="IE26" s="23" t="s">
        <v>70</v>
      </c>
      <c r="IF26" s="23"/>
      <c r="IG26" s="23"/>
      <c r="IH26" s="23"/>
      <c r="II26" s="23"/>
    </row>
    <row r="27" spans="1:243" s="22" customFormat="1" ht="15.75">
      <c r="A27" s="59">
        <v>4</v>
      </c>
      <c r="B27" s="60" t="s">
        <v>72</v>
      </c>
      <c r="C27" s="39" t="s">
        <v>86</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4"/>
      <c r="IA27" s="22">
        <v>4</v>
      </c>
      <c r="IB27" s="22" t="s">
        <v>72</v>
      </c>
      <c r="IC27" s="22" t="s">
        <v>86</v>
      </c>
      <c r="IE27" s="23"/>
      <c r="IF27" s="23"/>
      <c r="IG27" s="23"/>
      <c r="IH27" s="23"/>
      <c r="II27" s="23"/>
    </row>
    <row r="28" spans="1:243" s="22" customFormat="1" ht="42.75">
      <c r="A28" s="59">
        <v>4.01</v>
      </c>
      <c r="B28" s="60" t="s">
        <v>140</v>
      </c>
      <c r="C28" s="39" t="s">
        <v>87</v>
      </c>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c r="AY28" s="73"/>
      <c r="AZ28" s="73"/>
      <c r="BA28" s="73"/>
      <c r="BB28" s="73"/>
      <c r="BC28" s="74"/>
      <c r="IA28" s="22">
        <v>4.01</v>
      </c>
      <c r="IB28" s="22" t="s">
        <v>140</v>
      </c>
      <c r="IC28" s="22" t="s">
        <v>87</v>
      </c>
      <c r="IE28" s="23"/>
      <c r="IF28" s="23"/>
      <c r="IG28" s="23"/>
      <c r="IH28" s="23"/>
      <c r="II28" s="23"/>
    </row>
    <row r="29" spans="1:243" s="22" customFormat="1" ht="28.5">
      <c r="A29" s="59">
        <v>4.02</v>
      </c>
      <c r="B29" s="60" t="s">
        <v>74</v>
      </c>
      <c r="C29" s="39" t="s">
        <v>88</v>
      </c>
      <c r="D29" s="61">
        <v>1</v>
      </c>
      <c r="E29" s="62" t="s">
        <v>65</v>
      </c>
      <c r="F29" s="63">
        <v>160.72</v>
      </c>
      <c r="G29" s="40"/>
      <c r="H29" s="24"/>
      <c r="I29" s="47" t="s">
        <v>38</v>
      </c>
      <c r="J29" s="48">
        <f>IF(I29="Less(-)",-1,1)</f>
        <v>1</v>
      </c>
      <c r="K29" s="24" t="s">
        <v>39</v>
      </c>
      <c r="L29" s="24" t="s">
        <v>4</v>
      </c>
      <c r="M29" s="41"/>
      <c r="N29" s="24"/>
      <c r="O29" s="24"/>
      <c r="P29" s="46"/>
      <c r="Q29" s="24"/>
      <c r="R29" s="24"/>
      <c r="S29" s="46"/>
      <c r="T29" s="46"/>
      <c r="U29" s="46"/>
      <c r="V29" s="46"/>
      <c r="W29" s="46"/>
      <c r="X29" s="46"/>
      <c r="Y29" s="46"/>
      <c r="Z29" s="46"/>
      <c r="AA29" s="46"/>
      <c r="AB29" s="46"/>
      <c r="AC29" s="46"/>
      <c r="AD29" s="46"/>
      <c r="AE29" s="46"/>
      <c r="AF29" s="46"/>
      <c r="AG29" s="46"/>
      <c r="AH29" s="46"/>
      <c r="AI29" s="46"/>
      <c r="AJ29" s="46"/>
      <c r="AK29" s="46"/>
      <c r="AL29" s="46"/>
      <c r="AM29" s="46"/>
      <c r="AN29" s="46"/>
      <c r="AO29" s="46"/>
      <c r="AP29" s="46"/>
      <c r="AQ29" s="46"/>
      <c r="AR29" s="46"/>
      <c r="AS29" s="46"/>
      <c r="AT29" s="46"/>
      <c r="AU29" s="46"/>
      <c r="AV29" s="46"/>
      <c r="AW29" s="46"/>
      <c r="AX29" s="46"/>
      <c r="AY29" s="46"/>
      <c r="AZ29" s="53"/>
      <c r="BA29" s="42">
        <f>ROUND(total_amount_ba($B$2,$D$2,D29,F29,J29,K29,M29),0)</f>
        <v>161</v>
      </c>
      <c r="BB29" s="54">
        <f>BA29+SUM(N29:AZ29)</f>
        <v>161</v>
      </c>
      <c r="BC29" s="50" t="str">
        <f>SpellNumber(L29,BB29)</f>
        <v>INR  One Hundred &amp; Sixty One  Only</v>
      </c>
      <c r="IA29" s="22">
        <v>4.02</v>
      </c>
      <c r="IB29" s="22" t="s">
        <v>74</v>
      </c>
      <c r="IC29" s="22" t="s">
        <v>88</v>
      </c>
      <c r="ID29" s="22">
        <v>1</v>
      </c>
      <c r="IE29" s="23" t="s">
        <v>65</v>
      </c>
      <c r="IF29" s="23"/>
      <c r="IG29" s="23"/>
      <c r="IH29" s="23"/>
      <c r="II29" s="23"/>
    </row>
    <row r="30" spans="1:243" s="22" customFormat="1" ht="57">
      <c r="A30" s="59">
        <v>4.03</v>
      </c>
      <c r="B30" s="60" t="s">
        <v>124</v>
      </c>
      <c r="C30" s="39" t="s">
        <v>61</v>
      </c>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4"/>
      <c r="IA30" s="22">
        <v>4.03</v>
      </c>
      <c r="IB30" s="22" t="s">
        <v>124</v>
      </c>
      <c r="IC30" s="22" t="s">
        <v>61</v>
      </c>
      <c r="IE30" s="23"/>
      <c r="IF30" s="23"/>
      <c r="IG30" s="23"/>
      <c r="IH30" s="23"/>
      <c r="II30" s="23"/>
    </row>
    <row r="31" spans="1:243" s="22" customFormat="1" ht="28.5">
      <c r="A31" s="59">
        <v>4.04</v>
      </c>
      <c r="B31" s="60" t="s">
        <v>73</v>
      </c>
      <c r="C31" s="39" t="s">
        <v>89</v>
      </c>
      <c r="D31" s="61">
        <v>4</v>
      </c>
      <c r="E31" s="62" t="s">
        <v>65</v>
      </c>
      <c r="F31" s="63">
        <v>30.56</v>
      </c>
      <c r="G31" s="40"/>
      <c r="H31" s="24"/>
      <c r="I31" s="47" t="s">
        <v>38</v>
      </c>
      <c r="J31" s="48">
        <f>IF(I31="Less(-)",-1,1)</f>
        <v>1</v>
      </c>
      <c r="K31" s="24" t="s">
        <v>39</v>
      </c>
      <c r="L31" s="24" t="s">
        <v>4</v>
      </c>
      <c r="M31" s="41"/>
      <c r="N31" s="24"/>
      <c r="O31" s="24"/>
      <c r="P31" s="46"/>
      <c r="Q31" s="24"/>
      <c r="R31" s="24"/>
      <c r="S31" s="46"/>
      <c r="T31" s="46"/>
      <c r="U31" s="46"/>
      <c r="V31" s="46"/>
      <c r="W31" s="46"/>
      <c r="X31" s="46"/>
      <c r="Y31" s="46"/>
      <c r="Z31" s="46"/>
      <c r="AA31" s="46"/>
      <c r="AB31" s="46"/>
      <c r="AC31" s="46"/>
      <c r="AD31" s="46"/>
      <c r="AE31" s="46"/>
      <c r="AF31" s="46"/>
      <c r="AG31" s="46"/>
      <c r="AH31" s="46"/>
      <c r="AI31" s="46"/>
      <c r="AJ31" s="46"/>
      <c r="AK31" s="46"/>
      <c r="AL31" s="46"/>
      <c r="AM31" s="46"/>
      <c r="AN31" s="46"/>
      <c r="AO31" s="46"/>
      <c r="AP31" s="46"/>
      <c r="AQ31" s="46"/>
      <c r="AR31" s="46"/>
      <c r="AS31" s="46"/>
      <c r="AT31" s="46"/>
      <c r="AU31" s="46"/>
      <c r="AV31" s="46"/>
      <c r="AW31" s="46"/>
      <c r="AX31" s="46"/>
      <c r="AY31" s="46"/>
      <c r="AZ31" s="53"/>
      <c r="BA31" s="42">
        <f>ROUND(total_amount_ba($B$2,$D$2,D31,F31,J31,K31,M31),0)</f>
        <v>122</v>
      </c>
      <c r="BB31" s="54">
        <f>BA31+SUM(N31:AZ31)</f>
        <v>122</v>
      </c>
      <c r="BC31" s="50" t="str">
        <f>SpellNumber(L31,BB31)</f>
        <v>INR  One Hundred &amp; Twenty Two  Only</v>
      </c>
      <c r="IA31" s="22">
        <v>4.04</v>
      </c>
      <c r="IB31" s="22" t="s">
        <v>73</v>
      </c>
      <c r="IC31" s="22" t="s">
        <v>89</v>
      </c>
      <c r="ID31" s="22">
        <v>4</v>
      </c>
      <c r="IE31" s="23" t="s">
        <v>65</v>
      </c>
      <c r="IF31" s="23"/>
      <c r="IG31" s="23"/>
      <c r="IH31" s="23"/>
      <c r="II31" s="23"/>
    </row>
    <row r="32" spans="1:243" s="22" customFormat="1" ht="15.75">
      <c r="A32" s="59">
        <v>5</v>
      </c>
      <c r="B32" s="60" t="s">
        <v>125</v>
      </c>
      <c r="C32" s="39" t="s">
        <v>90</v>
      </c>
      <c r="D32" s="72"/>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c r="AY32" s="73"/>
      <c r="AZ32" s="73"/>
      <c r="BA32" s="73"/>
      <c r="BB32" s="73"/>
      <c r="BC32" s="74"/>
      <c r="IA32" s="22">
        <v>5</v>
      </c>
      <c r="IB32" s="22" t="s">
        <v>125</v>
      </c>
      <c r="IC32" s="22" t="s">
        <v>90</v>
      </c>
      <c r="IE32" s="23"/>
      <c r="IF32" s="23"/>
      <c r="IG32" s="23"/>
      <c r="IH32" s="23"/>
      <c r="II32" s="23"/>
    </row>
    <row r="33" spans="1:243" s="22" customFormat="1" ht="24.75" customHeight="1">
      <c r="A33" s="59">
        <v>5.01</v>
      </c>
      <c r="B33" s="60" t="s">
        <v>141</v>
      </c>
      <c r="C33" s="39" t="s">
        <v>91</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4"/>
      <c r="IA33" s="22">
        <v>5.01</v>
      </c>
      <c r="IB33" s="22" t="s">
        <v>141</v>
      </c>
      <c r="IC33" s="22" t="s">
        <v>91</v>
      </c>
      <c r="IE33" s="23"/>
      <c r="IF33" s="23"/>
      <c r="IG33" s="23"/>
      <c r="IH33" s="23"/>
      <c r="II33" s="23"/>
    </row>
    <row r="34" spans="1:243" s="22" customFormat="1" ht="42.75" customHeight="1">
      <c r="A34" s="59">
        <v>5.02</v>
      </c>
      <c r="B34" s="60" t="s">
        <v>142</v>
      </c>
      <c r="C34" s="39" t="s">
        <v>92</v>
      </c>
      <c r="D34" s="61">
        <v>3</v>
      </c>
      <c r="E34" s="62" t="s">
        <v>52</v>
      </c>
      <c r="F34" s="63">
        <v>3882.64</v>
      </c>
      <c r="G34" s="40"/>
      <c r="H34" s="24"/>
      <c r="I34" s="47" t="s">
        <v>38</v>
      </c>
      <c r="J34" s="48">
        <f>IF(I34="Less(-)",-1,1)</f>
        <v>1</v>
      </c>
      <c r="K34" s="24" t="s">
        <v>39</v>
      </c>
      <c r="L34" s="24" t="s">
        <v>4</v>
      </c>
      <c r="M34" s="41"/>
      <c r="N34" s="24"/>
      <c r="O34" s="24"/>
      <c r="P34" s="46"/>
      <c r="Q34" s="24"/>
      <c r="R34" s="24"/>
      <c r="S34" s="46"/>
      <c r="T34" s="46"/>
      <c r="U34" s="46"/>
      <c r="V34" s="46"/>
      <c r="W34" s="46"/>
      <c r="X34" s="46"/>
      <c r="Y34" s="46"/>
      <c r="Z34" s="46"/>
      <c r="AA34" s="46"/>
      <c r="AB34" s="46"/>
      <c r="AC34" s="46"/>
      <c r="AD34" s="46"/>
      <c r="AE34" s="46"/>
      <c r="AF34" s="46"/>
      <c r="AG34" s="46"/>
      <c r="AH34" s="46"/>
      <c r="AI34" s="46"/>
      <c r="AJ34" s="46"/>
      <c r="AK34" s="46"/>
      <c r="AL34" s="46"/>
      <c r="AM34" s="46"/>
      <c r="AN34" s="46"/>
      <c r="AO34" s="46"/>
      <c r="AP34" s="46"/>
      <c r="AQ34" s="46"/>
      <c r="AR34" s="46"/>
      <c r="AS34" s="46"/>
      <c r="AT34" s="46"/>
      <c r="AU34" s="46"/>
      <c r="AV34" s="46"/>
      <c r="AW34" s="46"/>
      <c r="AX34" s="46"/>
      <c r="AY34" s="46"/>
      <c r="AZ34" s="53"/>
      <c r="BA34" s="42">
        <f>ROUND(total_amount_ba($B$2,$D$2,D34,F34,J34,K34,M34),0)</f>
        <v>11648</v>
      </c>
      <c r="BB34" s="54">
        <f>BA34+SUM(N34:AZ34)</f>
        <v>11648</v>
      </c>
      <c r="BC34" s="50" t="str">
        <f>SpellNumber(L34,BB34)</f>
        <v>INR  Eleven Thousand Six Hundred &amp; Forty Eight  Only</v>
      </c>
      <c r="IA34" s="22">
        <v>5.02</v>
      </c>
      <c r="IB34" s="22" t="s">
        <v>142</v>
      </c>
      <c r="IC34" s="22" t="s">
        <v>92</v>
      </c>
      <c r="ID34" s="22">
        <v>3</v>
      </c>
      <c r="IE34" s="23" t="s">
        <v>52</v>
      </c>
      <c r="IF34" s="23"/>
      <c r="IG34" s="23"/>
      <c r="IH34" s="23"/>
      <c r="II34" s="23"/>
    </row>
    <row r="35" spans="1:243" s="22" customFormat="1" ht="19.5" customHeight="1">
      <c r="A35" s="59">
        <v>5.03</v>
      </c>
      <c r="B35" s="60" t="s">
        <v>143</v>
      </c>
      <c r="C35" s="39" t="s">
        <v>93</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c r="AS35" s="73"/>
      <c r="AT35" s="73"/>
      <c r="AU35" s="73"/>
      <c r="AV35" s="73"/>
      <c r="AW35" s="73"/>
      <c r="AX35" s="73"/>
      <c r="AY35" s="73"/>
      <c r="AZ35" s="73"/>
      <c r="BA35" s="73"/>
      <c r="BB35" s="73"/>
      <c r="BC35" s="74"/>
      <c r="IA35" s="22">
        <v>5.03</v>
      </c>
      <c r="IB35" s="22" t="s">
        <v>143</v>
      </c>
      <c r="IC35" s="22" t="s">
        <v>93</v>
      </c>
      <c r="IE35" s="23"/>
      <c r="IF35" s="23"/>
      <c r="IG35" s="23"/>
      <c r="IH35" s="23"/>
      <c r="II35" s="23"/>
    </row>
    <row r="36" spans="1:243" s="22" customFormat="1" ht="30.75" customHeight="1">
      <c r="A36" s="59">
        <v>5.04</v>
      </c>
      <c r="B36" s="60" t="s">
        <v>144</v>
      </c>
      <c r="C36" s="39" t="s">
        <v>94</v>
      </c>
      <c r="D36" s="61">
        <v>120</v>
      </c>
      <c r="E36" s="62" t="s">
        <v>66</v>
      </c>
      <c r="F36" s="63">
        <v>114.86</v>
      </c>
      <c r="G36" s="40"/>
      <c r="H36" s="24"/>
      <c r="I36" s="47" t="s">
        <v>38</v>
      </c>
      <c r="J36" s="48">
        <f>IF(I36="Less(-)",-1,1)</f>
        <v>1</v>
      </c>
      <c r="K36" s="24" t="s">
        <v>39</v>
      </c>
      <c r="L36" s="24" t="s">
        <v>4</v>
      </c>
      <c r="M36" s="41"/>
      <c r="N36" s="24"/>
      <c r="O36" s="24"/>
      <c r="P36" s="46"/>
      <c r="Q36" s="24"/>
      <c r="R36" s="24"/>
      <c r="S36" s="46"/>
      <c r="T36" s="46"/>
      <c r="U36" s="46"/>
      <c r="V36" s="46"/>
      <c r="W36" s="46"/>
      <c r="X36" s="46"/>
      <c r="Y36" s="46"/>
      <c r="Z36" s="46"/>
      <c r="AA36" s="46"/>
      <c r="AB36" s="46"/>
      <c r="AC36" s="46"/>
      <c r="AD36" s="46"/>
      <c r="AE36" s="46"/>
      <c r="AF36" s="46"/>
      <c r="AG36" s="46"/>
      <c r="AH36" s="46"/>
      <c r="AI36" s="46"/>
      <c r="AJ36" s="46"/>
      <c r="AK36" s="46"/>
      <c r="AL36" s="46"/>
      <c r="AM36" s="46"/>
      <c r="AN36" s="46"/>
      <c r="AO36" s="46"/>
      <c r="AP36" s="46"/>
      <c r="AQ36" s="46"/>
      <c r="AR36" s="46"/>
      <c r="AS36" s="46"/>
      <c r="AT36" s="46"/>
      <c r="AU36" s="46"/>
      <c r="AV36" s="46"/>
      <c r="AW36" s="46"/>
      <c r="AX36" s="46"/>
      <c r="AY36" s="46"/>
      <c r="AZ36" s="53"/>
      <c r="BA36" s="42">
        <f>ROUND(total_amount_ba($B$2,$D$2,D36,F36,J36,K36,M36),0)</f>
        <v>13783</v>
      </c>
      <c r="BB36" s="54">
        <f>BA36+SUM(N36:AZ36)</f>
        <v>13783</v>
      </c>
      <c r="BC36" s="50" t="str">
        <f>SpellNumber(L36,BB36)</f>
        <v>INR  Thirteen Thousand Seven Hundred &amp; Eighty Three  Only</v>
      </c>
      <c r="IA36" s="22">
        <v>5.04</v>
      </c>
      <c r="IB36" s="22" t="s">
        <v>144</v>
      </c>
      <c r="IC36" s="22" t="s">
        <v>94</v>
      </c>
      <c r="ID36" s="22">
        <v>120</v>
      </c>
      <c r="IE36" s="23" t="s">
        <v>66</v>
      </c>
      <c r="IF36" s="23"/>
      <c r="IG36" s="23"/>
      <c r="IH36" s="23"/>
      <c r="II36" s="23"/>
    </row>
    <row r="37" spans="1:243" s="22" customFormat="1" ht="15.75">
      <c r="A37" s="59">
        <v>6</v>
      </c>
      <c r="B37" s="60" t="s">
        <v>126</v>
      </c>
      <c r="C37" s="39" t="s">
        <v>62</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c r="AS37" s="73"/>
      <c r="AT37" s="73"/>
      <c r="AU37" s="73"/>
      <c r="AV37" s="73"/>
      <c r="AW37" s="73"/>
      <c r="AX37" s="73"/>
      <c r="AY37" s="73"/>
      <c r="AZ37" s="73"/>
      <c r="BA37" s="73"/>
      <c r="BB37" s="73"/>
      <c r="BC37" s="74"/>
      <c r="IA37" s="22">
        <v>6</v>
      </c>
      <c r="IB37" s="22" t="s">
        <v>126</v>
      </c>
      <c r="IC37" s="22" t="s">
        <v>62</v>
      </c>
      <c r="IE37" s="23"/>
      <c r="IF37" s="23"/>
      <c r="IG37" s="23"/>
      <c r="IH37" s="23"/>
      <c r="II37" s="23"/>
    </row>
    <row r="38" spans="1:243" s="22" customFormat="1" ht="99.75">
      <c r="A38" s="63">
        <v>6.01</v>
      </c>
      <c r="B38" s="60" t="s">
        <v>145</v>
      </c>
      <c r="C38" s="39" t="s">
        <v>63</v>
      </c>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c r="AH38" s="73"/>
      <c r="AI38" s="73"/>
      <c r="AJ38" s="73"/>
      <c r="AK38" s="73"/>
      <c r="AL38" s="73"/>
      <c r="AM38" s="73"/>
      <c r="AN38" s="73"/>
      <c r="AO38" s="73"/>
      <c r="AP38" s="73"/>
      <c r="AQ38" s="73"/>
      <c r="AR38" s="73"/>
      <c r="AS38" s="73"/>
      <c r="AT38" s="73"/>
      <c r="AU38" s="73"/>
      <c r="AV38" s="73"/>
      <c r="AW38" s="73"/>
      <c r="AX38" s="73"/>
      <c r="AY38" s="73"/>
      <c r="AZ38" s="73"/>
      <c r="BA38" s="73"/>
      <c r="BB38" s="73"/>
      <c r="BC38" s="74"/>
      <c r="IA38" s="22">
        <v>6.01</v>
      </c>
      <c r="IB38" s="22" t="s">
        <v>145</v>
      </c>
      <c r="IC38" s="22" t="s">
        <v>63</v>
      </c>
      <c r="IE38" s="23"/>
      <c r="IF38" s="23"/>
      <c r="IG38" s="23"/>
      <c r="IH38" s="23"/>
      <c r="II38" s="23"/>
    </row>
    <row r="39" spans="1:243" s="22" customFormat="1" ht="28.5">
      <c r="A39" s="59">
        <v>6.02</v>
      </c>
      <c r="B39" s="60" t="s">
        <v>146</v>
      </c>
      <c r="C39" s="39" t="s">
        <v>95</v>
      </c>
      <c r="D39" s="61">
        <v>10</v>
      </c>
      <c r="E39" s="62" t="s">
        <v>52</v>
      </c>
      <c r="F39" s="63">
        <v>436.96</v>
      </c>
      <c r="G39" s="40"/>
      <c r="H39" s="24"/>
      <c r="I39" s="47" t="s">
        <v>38</v>
      </c>
      <c r="J39" s="48">
        <f>IF(I39="Less(-)",-1,1)</f>
        <v>1</v>
      </c>
      <c r="K39" s="24" t="s">
        <v>39</v>
      </c>
      <c r="L39" s="24" t="s">
        <v>4</v>
      </c>
      <c r="M39" s="41"/>
      <c r="N39" s="24"/>
      <c r="O39" s="24"/>
      <c r="P39" s="46"/>
      <c r="Q39" s="24"/>
      <c r="R39" s="24"/>
      <c r="S39" s="46"/>
      <c r="T39" s="46"/>
      <c r="U39" s="46"/>
      <c r="V39" s="46"/>
      <c r="W39" s="46"/>
      <c r="X39" s="46"/>
      <c r="Y39" s="46"/>
      <c r="Z39" s="46"/>
      <c r="AA39" s="46"/>
      <c r="AB39" s="46"/>
      <c r="AC39" s="46"/>
      <c r="AD39" s="46"/>
      <c r="AE39" s="46"/>
      <c r="AF39" s="46"/>
      <c r="AG39" s="46"/>
      <c r="AH39" s="46"/>
      <c r="AI39" s="46"/>
      <c r="AJ39" s="46"/>
      <c r="AK39" s="46"/>
      <c r="AL39" s="46"/>
      <c r="AM39" s="46"/>
      <c r="AN39" s="46"/>
      <c r="AO39" s="46"/>
      <c r="AP39" s="46"/>
      <c r="AQ39" s="46"/>
      <c r="AR39" s="46"/>
      <c r="AS39" s="46"/>
      <c r="AT39" s="46"/>
      <c r="AU39" s="46"/>
      <c r="AV39" s="46"/>
      <c r="AW39" s="46"/>
      <c r="AX39" s="46"/>
      <c r="AY39" s="46"/>
      <c r="AZ39" s="53"/>
      <c r="BA39" s="42">
        <f>ROUND(total_amount_ba($B$2,$D$2,D39,F39,J39,K39,M39),0)</f>
        <v>4370</v>
      </c>
      <c r="BB39" s="54">
        <f>BA39+SUM(N39:AZ39)</f>
        <v>4370</v>
      </c>
      <c r="BC39" s="50" t="str">
        <f>SpellNumber(L39,BB39)</f>
        <v>INR  Four Thousand Three Hundred &amp; Seventy  Only</v>
      </c>
      <c r="IA39" s="22">
        <v>6.02</v>
      </c>
      <c r="IB39" s="22" t="s">
        <v>146</v>
      </c>
      <c r="IC39" s="22" t="s">
        <v>95</v>
      </c>
      <c r="ID39" s="22">
        <v>10</v>
      </c>
      <c r="IE39" s="23" t="s">
        <v>52</v>
      </c>
      <c r="IF39" s="23"/>
      <c r="IG39" s="23"/>
      <c r="IH39" s="23"/>
      <c r="II39" s="23"/>
    </row>
    <row r="40" spans="1:243" s="22" customFormat="1" ht="57">
      <c r="A40" s="59">
        <v>6.03</v>
      </c>
      <c r="B40" s="60" t="s">
        <v>147</v>
      </c>
      <c r="C40" s="39" t="s">
        <v>96</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c r="AH40" s="73"/>
      <c r="AI40" s="73"/>
      <c r="AJ40" s="73"/>
      <c r="AK40" s="73"/>
      <c r="AL40" s="73"/>
      <c r="AM40" s="73"/>
      <c r="AN40" s="73"/>
      <c r="AO40" s="73"/>
      <c r="AP40" s="73"/>
      <c r="AQ40" s="73"/>
      <c r="AR40" s="73"/>
      <c r="AS40" s="73"/>
      <c r="AT40" s="73"/>
      <c r="AU40" s="73"/>
      <c r="AV40" s="73"/>
      <c r="AW40" s="73"/>
      <c r="AX40" s="73"/>
      <c r="AY40" s="73"/>
      <c r="AZ40" s="73"/>
      <c r="BA40" s="73"/>
      <c r="BB40" s="73"/>
      <c r="BC40" s="74"/>
      <c r="IA40" s="22">
        <v>6.03</v>
      </c>
      <c r="IB40" s="22" t="s">
        <v>147</v>
      </c>
      <c r="IC40" s="22" t="s">
        <v>96</v>
      </c>
      <c r="IE40" s="23"/>
      <c r="IF40" s="23"/>
      <c r="IG40" s="23"/>
      <c r="IH40" s="23"/>
      <c r="II40" s="23"/>
    </row>
    <row r="41" spans="1:243" s="22" customFormat="1" ht="22.5" customHeight="1">
      <c r="A41" s="59">
        <v>6.04</v>
      </c>
      <c r="B41" s="60" t="s">
        <v>148</v>
      </c>
      <c r="C41" s="39" t="s">
        <v>97</v>
      </c>
      <c r="D41" s="61">
        <v>1.5</v>
      </c>
      <c r="E41" s="62" t="s">
        <v>52</v>
      </c>
      <c r="F41" s="63">
        <v>456.95</v>
      </c>
      <c r="G41" s="40"/>
      <c r="H41" s="24"/>
      <c r="I41" s="47" t="s">
        <v>38</v>
      </c>
      <c r="J41" s="48">
        <f>IF(I41="Less(-)",-1,1)</f>
        <v>1</v>
      </c>
      <c r="K41" s="24" t="s">
        <v>39</v>
      </c>
      <c r="L41" s="24" t="s">
        <v>4</v>
      </c>
      <c r="M41" s="41"/>
      <c r="N41" s="24"/>
      <c r="O41" s="24"/>
      <c r="P41" s="46"/>
      <c r="Q41" s="24"/>
      <c r="R41" s="24"/>
      <c r="S41" s="46"/>
      <c r="T41" s="46"/>
      <c r="U41" s="46"/>
      <c r="V41" s="46"/>
      <c r="W41" s="46"/>
      <c r="X41" s="46"/>
      <c r="Y41" s="46"/>
      <c r="Z41" s="46"/>
      <c r="AA41" s="46"/>
      <c r="AB41" s="46"/>
      <c r="AC41" s="46"/>
      <c r="AD41" s="46"/>
      <c r="AE41" s="46"/>
      <c r="AF41" s="46"/>
      <c r="AG41" s="46"/>
      <c r="AH41" s="46"/>
      <c r="AI41" s="46"/>
      <c r="AJ41" s="46"/>
      <c r="AK41" s="46"/>
      <c r="AL41" s="46"/>
      <c r="AM41" s="46"/>
      <c r="AN41" s="46"/>
      <c r="AO41" s="46"/>
      <c r="AP41" s="46"/>
      <c r="AQ41" s="46"/>
      <c r="AR41" s="46"/>
      <c r="AS41" s="46"/>
      <c r="AT41" s="46"/>
      <c r="AU41" s="46"/>
      <c r="AV41" s="46"/>
      <c r="AW41" s="46"/>
      <c r="AX41" s="46"/>
      <c r="AY41" s="46"/>
      <c r="AZ41" s="53"/>
      <c r="BA41" s="42">
        <f>ROUND(total_amount_ba($B$2,$D$2,D41,F41,J41,K41,M41),0)</f>
        <v>685</v>
      </c>
      <c r="BB41" s="54">
        <f>BA41+SUM(N41:AZ41)</f>
        <v>685</v>
      </c>
      <c r="BC41" s="50" t="str">
        <f>SpellNumber(L41,BB41)</f>
        <v>INR  Six Hundred &amp; Eighty Five  Only</v>
      </c>
      <c r="IA41" s="22">
        <v>6.04</v>
      </c>
      <c r="IB41" s="22" t="s">
        <v>148</v>
      </c>
      <c r="IC41" s="22" t="s">
        <v>97</v>
      </c>
      <c r="ID41" s="22">
        <v>1.5</v>
      </c>
      <c r="IE41" s="23" t="s">
        <v>52</v>
      </c>
      <c r="IF41" s="23"/>
      <c r="IG41" s="23"/>
      <c r="IH41" s="23"/>
      <c r="II41" s="23"/>
    </row>
    <row r="42" spans="1:243" s="22" customFormat="1" ht="42.75">
      <c r="A42" s="59">
        <v>6.05</v>
      </c>
      <c r="B42" s="60" t="s">
        <v>149</v>
      </c>
      <c r="C42" s="39" t="s">
        <v>98</v>
      </c>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AN42" s="73"/>
      <c r="AO42" s="73"/>
      <c r="AP42" s="73"/>
      <c r="AQ42" s="73"/>
      <c r="AR42" s="73"/>
      <c r="AS42" s="73"/>
      <c r="AT42" s="73"/>
      <c r="AU42" s="73"/>
      <c r="AV42" s="73"/>
      <c r="AW42" s="73"/>
      <c r="AX42" s="73"/>
      <c r="AY42" s="73"/>
      <c r="AZ42" s="73"/>
      <c r="BA42" s="73"/>
      <c r="BB42" s="73"/>
      <c r="BC42" s="74"/>
      <c r="IA42" s="22">
        <v>6.05</v>
      </c>
      <c r="IB42" s="22" t="s">
        <v>149</v>
      </c>
      <c r="IC42" s="22" t="s">
        <v>98</v>
      </c>
      <c r="IE42" s="23"/>
      <c r="IF42" s="23"/>
      <c r="IG42" s="23"/>
      <c r="IH42" s="23"/>
      <c r="II42" s="23"/>
    </row>
    <row r="43" spans="1:243" s="22" customFormat="1" ht="28.5">
      <c r="A43" s="59">
        <v>6.06</v>
      </c>
      <c r="B43" s="60" t="s">
        <v>150</v>
      </c>
      <c r="C43" s="39" t="s">
        <v>99</v>
      </c>
      <c r="D43" s="61">
        <v>25</v>
      </c>
      <c r="E43" s="62" t="s">
        <v>70</v>
      </c>
      <c r="F43" s="63">
        <v>65.89</v>
      </c>
      <c r="G43" s="40"/>
      <c r="H43" s="24"/>
      <c r="I43" s="47" t="s">
        <v>38</v>
      </c>
      <c r="J43" s="48">
        <f>IF(I43="Less(-)",-1,1)</f>
        <v>1</v>
      </c>
      <c r="K43" s="24" t="s">
        <v>39</v>
      </c>
      <c r="L43" s="24" t="s">
        <v>4</v>
      </c>
      <c r="M43" s="41"/>
      <c r="N43" s="24"/>
      <c r="O43" s="24"/>
      <c r="P43" s="46"/>
      <c r="Q43" s="24"/>
      <c r="R43" s="24"/>
      <c r="S43" s="46"/>
      <c r="T43" s="46"/>
      <c r="U43" s="46"/>
      <c r="V43" s="46"/>
      <c r="W43" s="46"/>
      <c r="X43" s="46"/>
      <c r="Y43" s="46"/>
      <c r="Z43" s="46"/>
      <c r="AA43" s="46"/>
      <c r="AB43" s="46"/>
      <c r="AC43" s="46"/>
      <c r="AD43" s="46"/>
      <c r="AE43" s="46"/>
      <c r="AF43" s="46"/>
      <c r="AG43" s="46"/>
      <c r="AH43" s="46"/>
      <c r="AI43" s="46"/>
      <c r="AJ43" s="46"/>
      <c r="AK43" s="46"/>
      <c r="AL43" s="46"/>
      <c r="AM43" s="46"/>
      <c r="AN43" s="46"/>
      <c r="AO43" s="46"/>
      <c r="AP43" s="46"/>
      <c r="AQ43" s="46"/>
      <c r="AR43" s="46"/>
      <c r="AS43" s="46"/>
      <c r="AT43" s="46"/>
      <c r="AU43" s="46"/>
      <c r="AV43" s="46"/>
      <c r="AW43" s="46"/>
      <c r="AX43" s="46"/>
      <c r="AY43" s="46"/>
      <c r="AZ43" s="53"/>
      <c r="BA43" s="42">
        <f>ROUND(total_amount_ba($B$2,$D$2,D43,F43,J43,K43,M43),0)</f>
        <v>1647</v>
      </c>
      <c r="BB43" s="54">
        <f>BA43+SUM(N43:AZ43)</f>
        <v>1647</v>
      </c>
      <c r="BC43" s="50" t="str">
        <f>SpellNumber(L43,BB43)</f>
        <v>INR  One Thousand Six Hundred &amp; Forty Seven  Only</v>
      </c>
      <c r="IA43" s="22">
        <v>6.06</v>
      </c>
      <c r="IB43" s="22" t="s">
        <v>150</v>
      </c>
      <c r="IC43" s="22" t="s">
        <v>99</v>
      </c>
      <c r="ID43" s="22">
        <v>25</v>
      </c>
      <c r="IE43" s="23" t="s">
        <v>70</v>
      </c>
      <c r="IF43" s="23"/>
      <c r="IG43" s="23"/>
      <c r="IH43" s="23"/>
      <c r="II43" s="23"/>
    </row>
    <row r="44" spans="1:243" s="22" customFormat="1" ht="15.75">
      <c r="A44" s="59">
        <v>7</v>
      </c>
      <c r="B44" s="60" t="s">
        <v>69</v>
      </c>
      <c r="C44" s="39" t="s">
        <v>100</v>
      </c>
      <c r="D44" s="72"/>
      <c r="E44" s="73"/>
      <c r="F44" s="73"/>
      <c r="G44" s="73"/>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AN44" s="73"/>
      <c r="AO44" s="73"/>
      <c r="AP44" s="73"/>
      <c r="AQ44" s="73"/>
      <c r="AR44" s="73"/>
      <c r="AS44" s="73"/>
      <c r="AT44" s="73"/>
      <c r="AU44" s="73"/>
      <c r="AV44" s="73"/>
      <c r="AW44" s="73"/>
      <c r="AX44" s="73"/>
      <c r="AY44" s="73"/>
      <c r="AZ44" s="73"/>
      <c r="BA44" s="73"/>
      <c r="BB44" s="73"/>
      <c r="BC44" s="74"/>
      <c r="IA44" s="22">
        <v>7</v>
      </c>
      <c r="IB44" s="22" t="s">
        <v>69</v>
      </c>
      <c r="IC44" s="22" t="s">
        <v>100</v>
      </c>
      <c r="IE44" s="23"/>
      <c r="IF44" s="23"/>
      <c r="IG44" s="23"/>
      <c r="IH44" s="23"/>
      <c r="II44" s="23"/>
    </row>
    <row r="45" spans="1:243" s="22" customFormat="1" ht="85.5">
      <c r="A45" s="63">
        <v>7.01</v>
      </c>
      <c r="B45" s="60" t="s">
        <v>151</v>
      </c>
      <c r="C45" s="39" t="s">
        <v>101</v>
      </c>
      <c r="D45" s="72"/>
      <c r="E45" s="73"/>
      <c r="F45" s="73"/>
      <c r="G45" s="73"/>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AN45" s="73"/>
      <c r="AO45" s="73"/>
      <c r="AP45" s="73"/>
      <c r="AQ45" s="73"/>
      <c r="AR45" s="73"/>
      <c r="AS45" s="73"/>
      <c r="AT45" s="73"/>
      <c r="AU45" s="73"/>
      <c r="AV45" s="73"/>
      <c r="AW45" s="73"/>
      <c r="AX45" s="73"/>
      <c r="AY45" s="73"/>
      <c r="AZ45" s="73"/>
      <c r="BA45" s="73"/>
      <c r="BB45" s="73"/>
      <c r="BC45" s="74"/>
      <c r="IA45" s="22">
        <v>7.01</v>
      </c>
      <c r="IB45" s="22" t="s">
        <v>151</v>
      </c>
      <c r="IC45" s="22" t="s">
        <v>101</v>
      </c>
      <c r="IE45" s="23"/>
      <c r="IF45" s="23"/>
      <c r="IG45" s="23"/>
      <c r="IH45" s="23"/>
      <c r="II45" s="23"/>
    </row>
    <row r="46" spans="1:243" s="22" customFormat="1" ht="28.5">
      <c r="A46" s="59">
        <v>7.02</v>
      </c>
      <c r="B46" s="60" t="s">
        <v>152</v>
      </c>
      <c r="C46" s="39" t="s">
        <v>102</v>
      </c>
      <c r="D46" s="61">
        <v>5</v>
      </c>
      <c r="E46" s="62" t="s">
        <v>70</v>
      </c>
      <c r="F46" s="63">
        <v>208.02</v>
      </c>
      <c r="G46" s="40"/>
      <c r="H46" s="24"/>
      <c r="I46" s="47" t="s">
        <v>38</v>
      </c>
      <c r="J46" s="48">
        <f aca="true" t="shared" si="0" ref="J46:J64">IF(I46="Less(-)",-1,1)</f>
        <v>1</v>
      </c>
      <c r="K46" s="24" t="s">
        <v>39</v>
      </c>
      <c r="L46" s="24" t="s">
        <v>4</v>
      </c>
      <c r="M46" s="41"/>
      <c r="N46" s="24"/>
      <c r="O46" s="24"/>
      <c r="P46" s="46"/>
      <c r="Q46" s="24"/>
      <c r="R46" s="24"/>
      <c r="S46" s="46"/>
      <c r="T46" s="46"/>
      <c r="U46" s="46"/>
      <c r="V46" s="46"/>
      <c r="W46" s="46"/>
      <c r="X46" s="46"/>
      <c r="Y46" s="46"/>
      <c r="Z46" s="46"/>
      <c r="AA46" s="46"/>
      <c r="AB46" s="46"/>
      <c r="AC46" s="46"/>
      <c r="AD46" s="46"/>
      <c r="AE46" s="46"/>
      <c r="AF46" s="46"/>
      <c r="AG46" s="46"/>
      <c r="AH46" s="46"/>
      <c r="AI46" s="46"/>
      <c r="AJ46" s="46"/>
      <c r="AK46" s="46"/>
      <c r="AL46" s="46"/>
      <c r="AM46" s="46"/>
      <c r="AN46" s="46"/>
      <c r="AO46" s="46"/>
      <c r="AP46" s="46"/>
      <c r="AQ46" s="46"/>
      <c r="AR46" s="46"/>
      <c r="AS46" s="46"/>
      <c r="AT46" s="46"/>
      <c r="AU46" s="46"/>
      <c r="AV46" s="46"/>
      <c r="AW46" s="46"/>
      <c r="AX46" s="46"/>
      <c r="AY46" s="46"/>
      <c r="AZ46" s="53"/>
      <c r="BA46" s="42">
        <f aca="true" t="shared" si="1" ref="BA46:BA64">ROUND(total_amount_ba($B$2,$D$2,D46,F46,J46,K46,M46),0)</f>
        <v>1040</v>
      </c>
      <c r="BB46" s="54">
        <f aca="true" t="shared" si="2" ref="BB46:BB64">BA46+SUM(N46:AZ46)</f>
        <v>1040</v>
      </c>
      <c r="BC46" s="50" t="str">
        <f aca="true" t="shared" si="3" ref="BC46:BC64">SpellNumber(L46,BB46)</f>
        <v>INR  One Thousand  &amp;Forty  Only</v>
      </c>
      <c r="IA46" s="22">
        <v>7.02</v>
      </c>
      <c r="IB46" s="22" t="s">
        <v>152</v>
      </c>
      <c r="IC46" s="22" t="s">
        <v>102</v>
      </c>
      <c r="ID46" s="22">
        <v>5</v>
      </c>
      <c r="IE46" s="23" t="s">
        <v>70</v>
      </c>
      <c r="IF46" s="23"/>
      <c r="IG46" s="23"/>
      <c r="IH46" s="23"/>
      <c r="II46" s="23"/>
    </row>
    <row r="47" spans="1:243" s="22" customFormat="1" ht="270.75">
      <c r="A47" s="59">
        <v>7.03</v>
      </c>
      <c r="B47" s="60" t="s">
        <v>153</v>
      </c>
      <c r="C47" s="39" t="s">
        <v>103</v>
      </c>
      <c r="D47" s="72"/>
      <c r="E47" s="73"/>
      <c r="F47" s="73"/>
      <c r="G47" s="73"/>
      <c r="H47" s="73"/>
      <c r="I47" s="73"/>
      <c r="J47" s="73"/>
      <c r="K47" s="73"/>
      <c r="L47" s="73"/>
      <c r="M47" s="73"/>
      <c r="N47" s="73"/>
      <c r="O47" s="73"/>
      <c r="P47" s="73"/>
      <c r="Q47" s="73"/>
      <c r="R47" s="73"/>
      <c r="S47" s="73"/>
      <c r="T47" s="73"/>
      <c r="U47" s="73"/>
      <c r="V47" s="73"/>
      <c r="W47" s="73"/>
      <c r="X47" s="73"/>
      <c r="Y47" s="73"/>
      <c r="Z47" s="73"/>
      <c r="AA47" s="73"/>
      <c r="AB47" s="73"/>
      <c r="AC47" s="73"/>
      <c r="AD47" s="73"/>
      <c r="AE47" s="73"/>
      <c r="AF47" s="73"/>
      <c r="AG47" s="73"/>
      <c r="AH47" s="73"/>
      <c r="AI47" s="73"/>
      <c r="AJ47" s="73"/>
      <c r="AK47" s="73"/>
      <c r="AL47" s="73"/>
      <c r="AM47" s="73"/>
      <c r="AN47" s="73"/>
      <c r="AO47" s="73"/>
      <c r="AP47" s="73"/>
      <c r="AQ47" s="73"/>
      <c r="AR47" s="73"/>
      <c r="AS47" s="73"/>
      <c r="AT47" s="73"/>
      <c r="AU47" s="73"/>
      <c r="AV47" s="73"/>
      <c r="AW47" s="73"/>
      <c r="AX47" s="73"/>
      <c r="AY47" s="73"/>
      <c r="AZ47" s="73"/>
      <c r="BA47" s="73"/>
      <c r="BB47" s="73"/>
      <c r="BC47" s="74"/>
      <c r="IA47" s="22">
        <v>7.03</v>
      </c>
      <c r="IB47" s="22" t="s">
        <v>153</v>
      </c>
      <c r="IC47" s="22" t="s">
        <v>103</v>
      </c>
      <c r="IE47" s="23"/>
      <c r="IF47" s="23"/>
      <c r="IG47" s="23"/>
      <c r="IH47" s="23"/>
      <c r="II47" s="23"/>
    </row>
    <row r="48" spans="1:243" s="22" customFormat="1" ht="42.75">
      <c r="A48" s="59">
        <v>7.04</v>
      </c>
      <c r="B48" s="60" t="s">
        <v>154</v>
      </c>
      <c r="C48" s="39" t="s">
        <v>104</v>
      </c>
      <c r="D48" s="61">
        <v>19</v>
      </c>
      <c r="E48" s="62" t="s">
        <v>52</v>
      </c>
      <c r="F48" s="63">
        <v>960.28</v>
      </c>
      <c r="G48" s="40"/>
      <c r="H48" s="24"/>
      <c r="I48" s="47" t="s">
        <v>38</v>
      </c>
      <c r="J48" s="48">
        <f t="shared" si="0"/>
        <v>1</v>
      </c>
      <c r="K48" s="24" t="s">
        <v>39</v>
      </c>
      <c r="L48" s="24" t="s">
        <v>4</v>
      </c>
      <c r="M48" s="41"/>
      <c r="N48" s="24"/>
      <c r="O48" s="24"/>
      <c r="P48" s="46"/>
      <c r="Q48" s="24"/>
      <c r="R48" s="24"/>
      <c r="S48" s="46"/>
      <c r="T48" s="46"/>
      <c r="U48" s="46"/>
      <c r="V48" s="46"/>
      <c r="W48" s="46"/>
      <c r="X48" s="46"/>
      <c r="Y48" s="46"/>
      <c r="Z48" s="46"/>
      <c r="AA48" s="46"/>
      <c r="AB48" s="46"/>
      <c r="AC48" s="46"/>
      <c r="AD48" s="46"/>
      <c r="AE48" s="46"/>
      <c r="AF48" s="46"/>
      <c r="AG48" s="46"/>
      <c r="AH48" s="46"/>
      <c r="AI48" s="46"/>
      <c r="AJ48" s="46"/>
      <c r="AK48" s="46"/>
      <c r="AL48" s="46"/>
      <c r="AM48" s="46"/>
      <c r="AN48" s="46"/>
      <c r="AO48" s="46"/>
      <c r="AP48" s="46"/>
      <c r="AQ48" s="46"/>
      <c r="AR48" s="46"/>
      <c r="AS48" s="46"/>
      <c r="AT48" s="46"/>
      <c r="AU48" s="46"/>
      <c r="AV48" s="46"/>
      <c r="AW48" s="46"/>
      <c r="AX48" s="46"/>
      <c r="AY48" s="46"/>
      <c r="AZ48" s="53"/>
      <c r="BA48" s="42">
        <f t="shared" si="1"/>
        <v>18245</v>
      </c>
      <c r="BB48" s="54">
        <f t="shared" si="2"/>
        <v>18245</v>
      </c>
      <c r="BC48" s="50" t="str">
        <f t="shared" si="3"/>
        <v>INR  Eighteen Thousand Two Hundred &amp; Forty Five  Only</v>
      </c>
      <c r="IA48" s="22">
        <v>7.04</v>
      </c>
      <c r="IB48" s="22" t="s">
        <v>154</v>
      </c>
      <c r="IC48" s="22" t="s">
        <v>104</v>
      </c>
      <c r="ID48" s="22">
        <v>19</v>
      </c>
      <c r="IE48" s="23" t="s">
        <v>52</v>
      </c>
      <c r="IF48" s="23"/>
      <c r="IG48" s="23"/>
      <c r="IH48" s="23"/>
      <c r="II48" s="23"/>
    </row>
    <row r="49" spans="1:243" s="22" customFormat="1" ht="15.75">
      <c r="A49" s="59">
        <v>8</v>
      </c>
      <c r="B49" s="60" t="s">
        <v>53</v>
      </c>
      <c r="C49" s="39" t="s">
        <v>105</v>
      </c>
      <c r="D49" s="72"/>
      <c r="E49" s="73"/>
      <c r="F49" s="73"/>
      <c r="G49" s="73"/>
      <c r="H49" s="73"/>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c r="AH49" s="73"/>
      <c r="AI49" s="73"/>
      <c r="AJ49" s="73"/>
      <c r="AK49" s="73"/>
      <c r="AL49" s="73"/>
      <c r="AM49" s="73"/>
      <c r="AN49" s="73"/>
      <c r="AO49" s="73"/>
      <c r="AP49" s="73"/>
      <c r="AQ49" s="73"/>
      <c r="AR49" s="73"/>
      <c r="AS49" s="73"/>
      <c r="AT49" s="73"/>
      <c r="AU49" s="73"/>
      <c r="AV49" s="73"/>
      <c r="AW49" s="73"/>
      <c r="AX49" s="73"/>
      <c r="AY49" s="73"/>
      <c r="AZ49" s="73"/>
      <c r="BA49" s="73"/>
      <c r="BB49" s="73"/>
      <c r="BC49" s="74"/>
      <c r="IA49" s="22">
        <v>8</v>
      </c>
      <c r="IB49" s="22" t="s">
        <v>53</v>
      </c>
      <c r="IC49" s="22" t="s">
        <v>105</v>
      </c>
      <c r="IE49" s="23"/>
      <c r="IF49" s="23"/>
      <c r="IG49" s="23"/>
      <c r="IH49" s="23"/>
      <c r="II49" s="23"/>
    </row>
    <row r="50" spans="1:243" s="22" customFormat="1" ht="15.75">
      <c r="A50" s="59">
        <v>8.01</v>
      </c>
      <c r="B50" s="60" t="s">
        <v>155</v>
      </c>
      <c r="C50" s="39" t="s">
        <v>106</v>
      </c>
      <c r="D50" s="72"/>
      <c r="E50" s="73"/>
      <c r="F50" s="73"/>
      <c r="G50" s="73"/>
      <c r="H50" s="73"/>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c r="AH50" s="73"/>
      <c r="AI50" s="73"/>
      <c r="AJ50" s="73"/>
      <c r="AK50" s="73"/>
      <c r="AL50" s="73"/>
      <c r="AM50" s="73"/>
      <c r="AN50" s="73"/>
      <c r="AO50" s="73"/>
      <c r="AP50" s="73"/>
      <c r="AQ50" s="73"/>
      <c r="AR50" s="73"/>
      <c r="AS50" s="73"/>
      <c r="AT50" s="73"/>
      <c r="AU50" s="73"/>
      <c r="AV50" s="73"/>
      <c r="AW50" s="73"/>
      <c r="AX50" s="73"/>
      <c r="AY50" s="73"/>
      <c r="AZ50" s="73"/>
      <c r="BA50" s="73"/>
      <c r="BB50" s="73"/>
      <c r="BC50" s="74"/>
      <c r="IA50" s="22">
        <v>8.01</v>
      </c>
      <c r="IB50" s="22" t="s">
        <v>155</v>
      </c>
      <c r="IC50" s="22" t="s">
        <v>106</v>
      </c>
      <c r="IE50" s="23"/>
      <c r="IF50" s="23"/>
      <c r="IG50" s="23"/>
      <c r="IH50" s="23"/>
      <c r="II50" s="23"/>
    </row>
    <row r="51" spans="1:243" s="22" customFormat="1" ht="28.5">
      <c r="A51" s="59">
        <v>8.02</v>
      </c>
      <c r="B51" s="60" t="s">
        <v>128</v>
      </c>
      <c r="C51" s="39" t="s">
        <v>107</v>
      </c>
      <c r="D51" s="61">
        <v>35</v>
      </c>
      <c r="E51" s="62" t="s">
        <v>52</v>
      </c>
      <c r="F51" s="63">
        <v>231.08</v>
      </c>
      <c r="G51" s="40"/>
      <c r="H51" s="24"/>
      <c r="I51" s="47" t="s">
        <v>38</v>
      </c>
      <c r="J51" s="48">
        <f t="shared" si="0"/>
        <v>1</v>
      </c>
      <c r="K51" s="24" t="s">
        <v>39</v>
      </c>
      <c r="L51" s="24" t="s">
        <v>4</v>
      </c>
      <c r="M51" s="41"/>
      <c r="N51" s="24"/>
      <c r="O51" s="24"/>
      <c r="P51" s="46"/>
      <c r="Q51" s="24"/>
      <c r="R51" s="24"/>
      <c r="S51" s="46"/>
      <c r="T51" s="46"/>
      <c r="U51" s="46"/>
      <c r="V51" s="46"/>
      <c r="W51" s="46"/>
      <c r="X51" s="46"/>
      <c r="Y51" s="46"/>
      <c r="Z51" s="46"/>
      <c r="AA51" s="46"/>
      <c r="AB51" s="46"/>
      <c r="AC51" s="46"/>
      <c r="AD51" s="46"/>
      <c r="AE51" s="46"/>
      <c r="AF51" s="46"/>
      <c r="AG51" s="46"/>
      <c r="AH51" s="46"/>
      <c r="AI51" s="46"/>
      <c r="AJ51" s="46"/>
      <c r="AK51" s="46"/>
      <c r="AL51" s="46"/>
      <c r="AM51" s="46"/>
      <c r="AN51" s="46"/>
      <c r="AO51" s="46"/>
      <c r="AP51" s="46"/>
      <c r="AQ51" s="46"/>
      <c r="AR51" s="46"/>
      <c r="AS51" s="46"/>
      <c r="AT51" s="46"/>
      <c r="AU51" s="46"/>
      <c r="AV51" s="46"/>
      <c r="AW51" s="46"/>
      <c r="AX51" s="46"/>
      <c r="AY51" s="46"/>
      <c r="AZ51" s="53"/>
      <c r="BA51" s="42">
        <f t="shared" si="1"/>
        <v>8088</v>
      </c>
      <c r="BB51" s="54">
        <f t="shared" si="2"/>
        <v>8088</v>
      </c>
      <c r="BC51" s="50" t="str">
        <f t="shared" si="3"/>
        <v>INR  Eight Thousand  &amp;Eighty Eight  Only</v>
      </c>
      <c r="IA51" s="22">
        <v>8.02</v>
      </c>
      <c r="IB51" s="22" t="s">
        <v>128</v>
      </c>
      <c r="IC51" s="22" t="s">
        <v>107</v>
      </c>
      <c r="ID51" s="22">
        <v>35</v>
      </c>
      <c r="IE51" s="23" t="s">
        <v>52</v>
      </c>
      <c r="IF51" s="23"/>
      <c r="IG51" s="23"/>
      <c r="IH51" s="23"/>
      <c r="II51" s="23"/>
    </row>
    <row r="52" spans="1:243" s="22" customFormat="1" ht="28.5">
      <c r="A52" s="59">
        <v>8.03</v>
      </c>
      <c r="B52" s="60" t="s">
        <v>127</v>
      </c>
      <c r="C52" s="39" t="s">
        <v>108</v>
      </c>
      <c r="D52" s="72"/>
      <c r="E52" s="73"/>
      <c r="F52" s="73"/>
      <c r="G52" s="73"/>
      <c r="H52" s="73"/>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c r="AH52" s="73"/>
      <c r="AI52" s="73"/>
      <c r="AJ52" s="73"/>
      <c r="AK52" s="73"/>
      <c r="AL52" s="73"/>
      <c r="AM52" s="73"/>
      <c r="AN52" s="73"/>
      <c r="AO52" s="73"/>
      <c r="AP52" s="73"/>
      <c r="AQ52" s="73"/>
      <c r="AR52" s="73"/>
      <c r="AS52" s="73"/>
      <c r="AT52" s="73"/>
      <c r="AU52" s="73"/>
      <c r="AV52" s="73"/>
      <c r="AW52" s="73"/>
      <c r="AX52" s="73"/>
      <c r="AY52" s="73"/>
      <c r="AZ52" s="73"/>
      <c r="BA52" s="73"/>
      <c r="BB52" s="73"/>
      <c r="BC52" s="74"/>
      <c r="IA52" s="22">
        <v>8.03</v>
      </c>
      <c r="IB52" s="22" t="s">
        <v>127</v>
      </c>
      <c r="IC52" s="22" t="s">
        <v>108</v>
      </c>
      <c r="IE52" s="23"/>
      <c r="IF52" s="23"/>
      <c r="IG52" s="23"/>
      <c r="IH52" s="23"/>
      <c r="II52" s="23"/>
    </row>
    <row r="53" spans="1:243" s="22" customFormat="1" ht="28.5">
      <c r="A53" s="59">
        <v>8.04</v>
      </c>
      <c r="B53" s="60" t="s">
        <v>128</v>
      </c>
      <c r="C53" s="39" t="s">
        <v>109</v>
      </c>
      <c r="D53" s="61">
        <v>35</v>
      </c>
      <c r="E53" s="62" t="s">
        <v>52</v>
      </c>
      <c r="F53" s="63">
        <v>266.46</v>
      </c>
      <c r="G53" s="40"/>
      <c r="H53" s="24"/>
      <c r="I53" s="47" t="s">
        <v>38</v>
      </c>
      <c r="J53" s="48">
        <f t="shared" si="0"/>
        <v>1</v>
      </c>
      <c r="K53" s="24" t="s">
        <v>39</v>
      </c>
      <c r="L53" s="24" t="s">
        <v>4</v>
      </c>
      <c r="M53" s="41"/>
      <c r="N53" s="24"/>
      <c r="O53" s="24"/>
      <c r="P53" s="46"/>
      <c r="Q53" s="24"/>
      <c r="R53" s="24"/>
      <c r="S53" s="46"/>
      <c r="T53" s="46"/>
      <c r="U53" s="46"/>
      <c r="V53" s="46"/>
      <c r="W53" s="46"/>
      <c r="X53" s="46"/>
      <c r="Y53" s="46"/>
      <c r="Z53" s="46"/>
      <c r="AA53" s="46"/>
      <c r="AB53" s="46"/>
      <c r="AC53" s="46"/>
      <c r="AD53" s="46"/>
      <c r="AE53" s="46"/>
      <c r="AF53" s="46"/>
      <c r="AG53" s="46"/>
      <c r="AH53" s="46"/>
      <c r="AI53" s="46"/>
      <c r="AJ53" s="46"/>
      <c r="AK53" s="46"/>
      <c r="AL53" s="46"/>
      <c r="AM53" s="46"/>
      <c r="AN53" s="46"/>
      <c r="AO53" s="46"/>
      <c r="AP53" s="46"/>
      <c r="AQ53" s="46"/>
      <c r="AR53" s="46"/>
      <c r="AS53" s="46"/>
      <c r="AT53" s="46"/>
      <c r="AU53" s="46"/>
      <c r="AV53" s="46"/>
      <c r="AW53" s="46"/>
      <c r="AX53" s="46"/>
      <c r="AY53" s="46"/>
      <c r="AZ53" s="53"/>
      <c r="BA53" s="42">
        <f t="shared" si="1"/>
        <v>9326</v>
      </c>
      <c r="BB53" s="54">
        <f t="shared" si="2"/>
        <v>9326</v>
      </c>
      <c r="BC53" s="50" t="str">
        <f t="shared" si="3"/>
        <v>INR  Nine Thousand Three Hundred &amp; Twenty Six  Only</v>
      </c>
      <c r="IA53" s="22">
        <v>8.04</v>
      </c>
      <c r="IB53" s="22" t="s">
        <v>128</v>
      </c>
      <c r="IC53" s="22" t="s">
        <v>109</v>
      </c>
      <c r="ID53" s="22">
        <v>35</v>
      </c>
      <c r="IE53" s="23" t="s">
        <v>52</v>
      </c>
      <c r="IF53" s="23"/>
      <c r="IG53" s="23"/>
      <c r="IH53" s="23"/>
      <c r="II53" s="23"/>
    </row>
    <row r="54" spans="1:243" s="22" customFormat="1" ht="45.75" customHeight="1">
      <c r="A54" s="59">
        <v>8.05</v>
      </c>
      <c r="B54" s="60" t="s">
        <v>156</v>
      </c>
      <c r="C54" s="39" t="s">
        <v>110</v>
      </c>
      <c r="D54" s="72"/>
      <c r="E54" s="73"/>
      <c r="F54" s="73"/>
      <c r="G54" s="73"/>
      <c r="H54" s="73"/>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c r="AH54" s="73"/>
      <c r="AI54" s="73"/>
      <c r="AJ54" s="73"/>
      <c r="AK54" s="73"/>
      <c r="AL54" s="73"/>
      <c r="AM54" s="73"/>
      <c r="AN54" s="73"/>
      <c r="AO54" s="73"/>
      <c r="AP54" s="73"/>
      <c r="AQ54" s="73"/>
      <c r="AR54" s="73"/>
      <c r="AS54" s="73"/>
      <c r="AT54" s="73"/>
      <c r="AU54" s="73"/>
      <c r="AV54" s="73"/>
      <c r="AW54" s="73"/>
      <c r="AX54" s="73"/>
      <c r="AY54" s="73"/>
      <c r="AZ54" s="73"/>
      <c r="BA54" s="73"/>
      <c r="BB54" s="73"/>
      <c r="BC54" s="74"/>
      <c r="IA54" s="22">
        <v>8.05</v>
      </c>
      <c r="IB54" s="22" t="s">
        <v>156</v>
      </c>
      <c r="IC54" s="22" t="s">
        <v>110</v>
      </c>
      <c r="IE54" s="23"/>
      <c r="IF54" s="23"/>
      <c r="IG54" s="23"/>
      <c r="IH54" s="23"/>
      <c r="II54" s="23"/>
    </row>
    <row r="55" spans="1:243" s="22" customFormat="1" ht="20.25" customHeight="1">
      <c r="A55" s="59">
        <v>8.06</v>
      </c>
      <c r="B55" s="60" t="s">
        <v>157</v>
      </c>
      <c r="C55" s="39" t="s">
        <v>111</v>
      </c>
      <c r="D55" s="61">
        <v>70</v>
      </c>
      <c r="E55" s="62" t="s">
        <v>52</v>
      </c>
      <c r="F55" s="63">
        <v>144.41</v>
      </c>
      <c r="G55" s="40"/>
      <c r="H55" s="24"/>
      <c r="I55" s="47" t="s">
        <v>38</v>
      </c>
      <c r="J55" s="48">
        <f t="shared" si="0"/>
        <v>1</v>
      </c>
      <c r="K55" s="24" t="s">
        <v>39</v>
      </c>
      <c r="L55" s="24" t="s">
        <v>4</v>
      </c>
      <c r="M55" s="41"/>
      <c r="N55" s="24"/>
      <c r="O55" s="24"/>
      <c r="P55" s="46"/>
      <c r="Q55" s="24"/>
      <c r="R55" s="24"/>
      <c r="S55" s="46"/>
      <c r="T55" s="46"/>
      <c r="U55" s="46"/>
      <c r="V55" s="46"/>
      <c r="W55" s="46"/>
      <c r="X55" s="46"/>
      <c r="Y55" s="46"/>
      <c r="Z55" s="46"/>
      <c r="AA55" s="46"/>
      <c r="AB55" s="46"/>
      <c r="AC55" s="46"/>
      <c r="AD55" s="46"/>
      <c r="AE55" s="46"/>
      <c r="AF55" s="46"/>
      <c r="AG55" s="46"/>
      <c r="AH55" s="46"/>
      <c r="AI55" s="46"/>
      <c r="AJ55" s="46"/>
      <c r="AK55" s="46"/>
      <c r="AL55" s="46"/>
      <c r="AM55" s="46"/>
      <c r="AN55" s="46"/>
      <c r="AO55" s="46"/>
      <c r="AP55" s="46"/>
      <c r="AQ55" s="46"/>
      <c r="AR55" s="46"/>
      <c r="AS55" s="46"/>
      <c r="AT55" s="46"/>
      <c r="AU55" s="46"/>
      <c r="AV55" s="46"/>
      <c r="AW55" s="46"/>
      <c r="AX55" s="46"/>
      <c r="AY55" s="46"/>
      <c r="AZ55" s="53"/>
      <c r="BA55" s="42">
        <f t="shared" si="1"/>
        <v>10109</v>
      </c>
      <c r="BB55" s="54">
        <f t="shared" si="2"/>
        <v>10109</v>
      </c>
      <c r="BC55" s="50" t="str">
        <f t="shared" si="3"/>
        <v>INR  Ten Thousand One Hundred &amp; Nine  Only</v>
      </c>
      <c r="IA55" s="22">
        <v>8.06</v>
      </c>
      <c r="IB55" s="22" t="s">
        <v>157</v>
      </c>
      <c r="IC55" s="22" t="s">
        <v>111</v>
      </c>
      <c r="ID55" s="22">
        <v>70</v>
      </c>
      <c r="IE55" s="23" t="s">
        <v>52</v>
      </c>
      <c r="IF55" s="23"/>
      <c r="IG55" s="23"/>
      <c r="IH55" s="23"/>
      <c r="II55" s="23"/>
    </row>
    <row r="56" spans="1:243" s="22" customFormat="1" ht="30.75" customHeight="1">
      <c r="A56" s="59">
        <v>8.07</v>
      </c>
      <c r="B56" s="60" t="s">
        <v>75</v>
      </c>
      <c r="C56" s="39" t="s">
        <v>112</v>
      </c>
      <c r="D56" s="72"/>
      <c r="E56" s="73"/>
      <c r="F56" s="73"/>
      <c r="G56" s="73"/>
      <c r="H56" s="73"/>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c r="AH56" s="73"/>
      <c r="AI56" s="73"/>
      <c r="AJ56" s="73"/>
      <c r="AK56" s="73"/>
      <c r="AL56" s="73"/>
      <c r="AM56" s="73"/>
      <c r="AN56" s="73"/>
      <c r="AO56" s="73"/>
      <c r="AP56" s="73"/>
      <c r="AQ56" s="73"/>
      <c r="AR56" s="73"/>
      <c r="AS56" s="73"/>
      <c r="AT56" s="73"/>
      <c r="AU56" s="73"/>
      <c r="AV56" s="73"/>
      <c r="AW56" s="73"/>
      <c r="AX56" s="73"/>
      <c r="AY56" s="73"/>
      <c r="AZ56" s="73"/>
      <c r="BA56" s="73"/>
      <c r="BB56" s="73"/>
      <c r="BC56" s="74"/>
      <c r="IA56" s="22">
        <v>8.07</v>
      </c>
      <c r="IB56" s="22" t="s">
        <v>75</v>
      </c>
      <c r="IC56" s="22" t="s">
        <v>112</v>
      </c>
      <c r="IE56" s="23"/>
      <c r="IF56" s="23"/>
      <c r="IG56" s="23"/>
      <c r="IH56" s="23"/>
      <c r="II56" s="23"/>
    </row>
    <row r="57" spans="1:243" s="22" customFormat="1" ht="48.75" customHeight="1">
      <c r="A57" s="59">
        <v>8.08</v>
      </c>
      <c r="B57" s="64" t="s">
        <v>76</v>
      </c>
      <c r="C57" s="39" t="s">
        <v>113</v>
      </c>
      <c r="D57" s="61">
        <v>10</v>
      </c>
      <c r="E57" s="62" t="s">
        <v>52</v>
      </c>
      <c r="F57" s="63">
        <v>155.33</v>
      </c>
      <c r="G57" s="40"/>
      <c r="H57" s="24"/>
      <c r="I57" s="47" t="s">
        <v>38</v>
      </c>
      <c r="J57" s="48">
        <f t="shared" si="0"/>
        <v>1</v>
      </c>
      <c r="K57" s="24" t="s">
        <v>39</v>
      </c>
      <c r="L57" s="24" t="s">
        <v>4</v>
      </c>
      <c r="M57" s="41"/>
      <c r="N57" s="24"/>
      <c r="O57" s="24"/>
      <c r="P57" s="46"/>
      <c r="Q57" s="24"/>
      <c r="R57" s="24"/>
      <c r="S57" s="46"/>
      <c r="T57" s="46"/>
      <c r="U57" s="46"/>
      <c r="V57" s="46"/>
      <c r="W57" s="46"/>
      <c r="X57" s="46"/>
      <c r="Y57" s="46"/>
      <c r="Z57" s="46"/>
      <c r="AA57" s="46"/>
      <c r="AB57" s="46"/>
      <c r="AC57" s="46"/>
      <c r="AD57" s="46"/>
      <c r="AE57" s="46"/>
      <c r="AF57" s="46"/>
      <c r="AG57" s="46"/>
      <c r="AH57" s="46"/>
      <c r="AI57" s="46"/>
      <c r="AJ57" s="46"/>
      <c r="AK57" s="46"/>
      <c r="AL57" s="46"/>
      <c r="AM57" s="46"/>
      <c r="AN57" s="46"/>
      <c r="AO57" s="46"/>
      <c r="AP57" s="46"/>
      <c r="AQ57" s="46"/>
      <c r="AR57" s="46"/>
      <c r="AS57" s="46"/>
      <c r="AT57" s="46"/>
      <c r="AU57" s="46"/>
      <c r="AV57" s="46"/>
      <c r="AW57" s="46"/>
      <c r="AX57" s="46"/>
      <c r="AY57" s="46"/>
      <c r="AZ57" s="53"/>
      <c r="BA57" s="42">
        <f t="shared" si="1"/>
        <v>1553</v>
      </c>
      <c r="BB57" s="54">
        <f t="shared" si="2"/>
        <v>1553</v>
      </c>
      <c r="BC57" s="50" t="str">
        <f t="shared" si="3"/>
        <v>INR  One Thousand Five Hundred &amp; Fifty Three  Only</v>
      </c>
      <c r="IA57" s="22">
        <v>8.08</v>
      </c>
      <c r="IB57" s="22" t="s">
        <v>76</v>
      </c>
      <c r="IC57" s="22" t="s">
        <v>113</v>
      </c>
      <c r="ID57" s="22">
        <v>10</v>
      </c>
      <c r="IE57" s="23" t="s">
        <v>52</v>
      </c>
      <c r="IF57" s="23"/>
      <c r="IG57" s="23"/>
      <c r="IH57" s="23"/>
      <c r="II57" s="23"/>
    </row>
    <row r="58" spans="1:243" s="22" customFormat="1" ht="15.75">
      <c r="A58" s="59">
        <v>9</v>
      </c>
      <c r="B58" s="64" t="s">
        <v>77</v>
      </c>
      <c r="C58" s="39" t="s">
        <v>114</v>
      </c>
      <c r="D58" s="72"/>
      <c r="E58" s="73"/>
      <c r="F58" s="73"/>
      <c r="G58" s="73"/>
      <c r="H58" s="73"/>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c r="AH58" s="73"/>
      <c r="AI58" s="73"/>
      <c r="AJ58" s="73"/>
      <c r="AK58" s="73"/>
      <c r="AL58" s="73"/>
      <c r="AM58" s="73"/>
      <c r="AN58" s="73"/>
      <c r="AO58" s="73"/>
      <c r="AP58" s="73"/>
      <c r="AQ58" s="73"/>
      <c r="AR58" s="73"/>
      <c r="AS58" s="73"/>
      <c r="AT58" s="73"/>
      <c r="AU58" s="73"/>
      <c r="AV58" s="73"/>
      <c r="AW58" s="73"/>
      <c r="AX58" s="73"/>
      <c r="AY58" s="73"/>
      <c r="AZ58" s="73"/>
      <c r="BA58" s="73"/>
      <c r="BB58" s="73"/>
      <c r="BC58" s="74"/>
      <c r="IA58" s="22">
        <v>9</v>
      </c>
      <c r="IB58" s="22" t="s">
        <v>77</v>
      </c>
      <c r="IC58" s="22" t="s">
        <v>114</v>
      </c>
      <c r="IE58" s="23"/>
      <c r="IF58" s="23"/>
      <c r="IG58" s="23"/>
      <c r="IH58" s="23"/>
      <c r="II58" s="23"/>
    </row>
    <row r="59" spans="1:243" s="22" customFormat="1" ht="118.5" customHeight="1">
      <c r="A59" s="63">
        <v>9.01</v>
      </c>
      <c r="B59" s="60" t="s">
        <v>158</v>
      </c>
      <c r="C59" s="39" t="s">
        <v>115</v>
      </c>
      <c r="D59" s="61">
        <v>3</v>
      </c>
      <c r="E59" s="62" t="s">
        <v>65</v>
      </c>
      <c r="F59" s="63">
        <v>302.15</v>
      </c>
      <c r="G59" s="40"/>
      <c r="H59" s="24"/>
      <c r="I59" s="47" t="s">
        <v>38</v>
      </c>
      <c r="J59" s="48">
        <f t="shared" si="0"/>
        <v>1</v>
      </c>
      <c r="K59" s="24" t="s">
        <v>39</v>
      </c>
      <c r="L59" s="24" t="s">
        <v>4</v>
      </c>
      <c r="M59" s="41"/>
      <c r="N59" s="24"/>
      <c r="O59" s="24"/>
      <c r="P59" s="46"/>
      <c r="Q59" s="24"/>
      <c r="R59" s="24"/>
      <c r="S59" s="46"/>
      <c r="T59" s="46"/>
      <c r="U59" s="46"/>
      <c r="V59" s="46"/>
      <c r="W59" s="46"/>
      <c r="X59" s="46"/>
      <c r="Y59" s="46"/>
      <c r="Z59" s="46"/>
      <c r="AA59" s="46"/>
      <c r="AB59" s="46"/>
      <c r="AC59" s="46"/>
      <c r="AD59" s="46"/>
      <c r="AE59" s="46"/>
      <c r="AF59" s="46"/>
      <c r="AG59" s="46"/>
      <c r="AH59" s="46"/>
      <c r="AI59" s="46"/>
      <c r="AJ59" s="46"/>
      <c r="AK59" s="46"/>
      <c r="AL59" s="46"/>
      <c r="AM59" s="46"/>
      <c r="AN59" s="46"/>
      <c r="AO59" s="46"/>
      <c r="AP59" s="46"/>
      <c r="AQ59" s="46"/>
      <c r="AR59" s="46"/>
      <c r="AS59" s="46"/>
      <c r="AT59" s="46"/>
      <c r="AU59" s="46"/>
      <c r="AV59" s="46"/>
      <c r="AW59" s="46"/>
      <c r="AX59" s="46"/>
      <c r="AY59" s="46"/>
      <c r="AZ59" s="53"/>
      <c r="BA59" s="42">
        <f t="shared" si="1"/>
        <v>906</v>
      </c>
      <c r="BB59" s="54">
        <f t="shared" si="2"/>
        <v>906</v>
      </c>
      <c r="BC59" s="50" t="str">
        <f t="shared" si="3"/>
        <v>INR  Nine Hundred &amp; Six  Only</v>
      </c>
      <c r="IA59" s="22">
        <v>9.01</v>
      </c>
      <c r="IB59" s="22" t="s">
        <v>158</v>
      </c>
      <c r="IC59" s="22" t="s">
        <v>115</v>
      </c>
      <c r="ID59" s="22">
        <v>3</v>
      </c>
      <c r="IE59" s="23" t="s">
        <v>65</v>
      </c>
      <c r="IF59" s="23"/>
      <c r="IG59" s="23"/>
      <c r="IH59" s="23"/>
      <c r="II59" s="23"/>
    </row>
    <row r="60" spans="1:243" s="22" customFormat="1" ht="62.25" customHeight="1">
      <c r="A60" s="59">
        <v>9.02</v>
      </c>
      <c r="B60" s="60" t="s">
        <v>159</v>
      </c>
      <c r="C60" s="39" t="s">
        <v>116</v>
      </c>
      <c r="D60" s="61">
        <v>5</v>
      </c>
      <c r="E60" s="62" t="s">
        <v>70</v>
      </c>
      <c r="F60" s="63">
        <v>135.16</v>
      </c>
      <c r="G60" s="40"/>
      <c r="H60" s="24"/>
      <c r="I60" s="47" t="s">
        <v>38</v>
      </c>
      <c r="J60" s="48">
        <f t="shared" si="0"/>
        <v>1</v>
      </c>
      <c r="K60" s="24" t="s">
        <v>39</v>
      </c>
      <c r="L60" s="24" t="s">
        <v>4</v>
      </c>
      <c r="M60" s="41"/>
      <c r="N60" s="24"/>
      <c r="O60" s="24"/>
      <c r="P60" s="46"/>
      <c r="Q60" s="24"/>
      <c r="R60" s="24"/>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53"/>
      <c r="BA60" s="42">
        <f t="shared" si="1"/>
        <v>676</v>
      </c>
      <c r="BB60" s="54">
        <f t="shared" si="2"/>
        <v>676</v>
      </c>
      <c r="BC60" s="50" t="str">
        <f t="shared" si="3"/>
        <v>INR  Six Hundred &amp; Seventy Six  Only</v>
      </c>
      <c r="IA60" s="22">
        <v>9.02</v>
      </c>
      <c r="IB60" s="22" t="s">
        <v>159</v>
      </c>
      <c r="IC60" s="22" t="s">
        <v>116</v>
      </c>
      <c r="ID60" s="22">
        <v>5</v>
      </c>
      <c r="IE60" s="23" t="s">
        <v>70</v>
      </c>
      <c r="IF60" s="23"/>
      <c r="IG60" s="23"/>
      <c r="IH60" s="23"/>
      <c r="II60" s="23"/>
    </row>
    <row r="61" spans="1:243" s="22" customFormat="1" ht="20.25" customHeight="1">
      <c r="A61" s="59">
        <v>10</v>
      </c>
      <c r="B61" s="60" t="s">
        <v>160</v>
      </c>
      <c r="C61" s="39" t="s">
        <v>117</v>
      </c>
      <c r="D61" s="72"/>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4"/>
      <c r="IA61" s="22">
        <v>10</v>
      </c>
      <c r="IB61" s="22" t="s">
        <v>160</v>
      </c>
      <c r="IC61" s="22" t="s">
        <v>117</v>
      </c>
      <c r="IE61" s="23"/>
      <c r="IF61" s="23"/>
      <c r="IG61" s="23"/>
      <c r="IH61" s="23"/>
      <c r="II61" s="23"/>
    </row>
    <row r="62" spans="1:243" s="22" customFormat="1" ht="114.75" customHeight="1">
      <c r="A62" s="63">
        <v>10.01</v>
      </c>
      <c r="B62" s="60" t="s">
        <v>161</v>
      </c>
      <c r="C62" s="39" t="s">
        <v>118</v>
      </c>
      <c r="D62" s="61">
        <v>2</v>
      </c>
      <c r="E62" s="62" t="s">
        <v>52</v>
      </c>
      <c r="F62" s="63">
        <v>702.94</v>
      </c>
      <c r="G62" s="40"/>
      <c r="H62" s="24"/>
      <c r="I62" s="47" t="s">
        <v>38</v>
      </c>
      <c r="J62" s="48">
        <f t="shared" si="0"/>
        <v>1</v>
      </c>
      <c r="K62" s="24" t="s">
        <v>39</v>
      </c>
      <c r="L62" s="24" t="s">
        <v>4</v>
      </c>
      <c r="M62" s="41"/>
      <c r="N62" s="24"/>
      <c r="O62" s="24"/>
      <c r="P62" s="46"/>
      <c r="Q62" s="24"/>
      <c r="R62" s="24"/>
      <c r="S62" s="46"/>
      <c r="T62" s="46"/>
      <c r="U62" s="46"/>
      <c r="V62" s="46"/>
      <c r="W62" s="46"/>
      <c r="X62" s="46"/>
      <c r="Y62" s="46"/>
      <c r="Z62" s="46"/>
      <c r="AA62" s="46"/>
      <c r="AB62" s="46"/>
      <c r="AC62" s="46"/>
      <c r="AD62" s="46"/>
      <c r="AE62" s="46"/>
      <c r="AF62" s="46"/>
      <c r="AG62" s="46"/>
      <c r="AH62" s="46"/>
      <c r="AI62" s="46"/>
      <c r="AJ62" s="46"/>
      <c r="AK62" s="46"/>
      <c r="AL62" s="46"/>
      <c r="AM62" s="46"/>
      <c r="AN62" s="46"/>
      <c r="AO62" s="46"/>
      <c r="AP62" s="46"/>
      <c r="AQ62" s="46"/>
      <c r="AR62" s="46"/>
      <c r="AS62" s="46"/>
      <c r="AT62" s="46"/>
      <c r="AU62" s="46"/>
      <c r="AV62" s="46"/>
      <c r="AW62" s="46"/>
      <c r="AX62" s="46"/>
      <c r="AY62" s="46"/>
      <c r="AZ62" s="53"/>
      <c r="BA62" s="42">
        <f t="shared" si="1"/>
        <v>1406</v>
      </c>
      <c r="BB62" s="54">
        <f t="shared" si="2"/>
        <v>1406</v>
      </c>
      <c r="BC62" s="50" t="str">
        <f>SpellNumber(L62,BB62)</f>
        <v>INR  One Thousand Four Hundred &amp; Six  Only</v>
      </c>
      <c r="IA62" s="22">
        <v>10.01</v>
      </c>
      <c r="IB62" s="22" t="s">
        <v>161</v>
      </c>
      <c r="IC62" s="22" t="s">
        <v>118</v>
      </c>
      <c r="ID62" s="22">
        <v>2</v>
      </c>
      <c r="IE62" s="23" t="s">
        <v>52</v>
      </c>
      <c r="IF62" s="23"/>
      <c r="IG62" s="23"/>
      <c r="IH62" s="23"/>
      <c r="II62" s="23"/>
    </row>
    <row r="63" spans="1:243" s="22" customFormat="1" ht="15.75">
      <c r="A63" s="59">
        <v>11</v>
      </c>
      <c r="B63" s="64" t="s">
        <v>162</v>
      </c>
      <c r="C63" s="39" t="s">
        <v>119</v>
      </c>
      <c r="D63" s="72"/>
      <c r="E63" s="73"/>
      <c r="F63" s="73"/>
      <c r="G63" s="73"/>
      <c r="H63" s="73"/>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c r="AH63" s="73"/>
      <c r="AI63" s="73"/>
      <c r="AJ63" s="73"/>
      <c r="AK63" s="73"/>
      <c r="AL63" s="73"/>
      <c r="AM63" s="73"/>
      <c r="AN63" s="73"/>
      <c r="AO63" s="73"/>
      <c r="AP63" s="73"/>
      <c r="AQ63" s="73"/>
      <c r="AR63" s="73"/>
      <c r="AS63" s="73"/>
      <c r="AT63" s="73"/>
      <c r="AU63" s="73"/>
      <c r="AV63" s="73"/>
      <c r="AW63" s="73"/>
      <c r="AX63" s="73"/>
      <c r="AY63" s="73"/>
      <c r="AZ63" s="73"/>
      <c r="BA63" s="73"/>
      <c r="BB63" s="73"/>
      <c r="BC63" s="74"/>
      <c r="IA63" s="22">
        <v>11</v>
      </c>
      <c r="IB63" s="22" t="s">
        <v>162</v>
      </c>
      <c r="IC63" s="22" t="s">
        <v>119</v>
      </c>
      <c r="IE63" s="23"/>
      <c r="IF63" s="23"/>
      <c r="IG63" s="23"/>
      <c r="IH63" s="23"/>
      <c r="II63" s="23"/>
    </row>
    <row r="64" spans="1:243" s="22" customFormat="1" ht="90.75" customHeight="1">
      <c r="A64" s="59">
        <v>11.01</v>
      </c>
      <c r="B64" s="64" t="s">
        <v>163</v>
      </c>
      <c r="C64" s="39" t="s">
        <v>120</v>
      </c>
      <c r="D64" s="61">
        <v>3</v>
      </c>
      <c r="E64" s="62" t="s">
        <v>164</v>
      </c>
      <c r="F64" s="63">
        <v>4942.04</v>
      </c>
      <c r="G64" s="40"/>
      <c r="H64" s="24"/>
      <c r="I64" s="47" t="s">
        <v>38</v>
      </c>
      <c r="J64" s="48">
        <f t="shared" si="0"/>
        <v>1</v>
      </c>
      <c r="K64" s="24" t="s">
        <v>39</v>
      </c>
      <c r="L64" s="24" t="s">
        <v>4</v>
      </c>
      <c r="M64" s="41"/>
      <c r="N64" s="24"/>
      <c r="O64" s="24"/>
      <c r="P64" s="46"/>
      <c r="Q64" s="24"/>
      <c r="R64" s="24"/>
      <c r="S64" s="46"/>
      <c r="T64" s="46"/>
      <c r="U64" s="46"/>
      <c r="V64" s="46"/>
      <c r="W64" s="46"/>
      <c r="X64" s="46"/>
      <c r="Y64" s="46"/>
      <c r="Z64" s="46"/>
      <c r="AA64" s="46"/>
      <c r="AB64" s="46"/>
      <c r="AC64" s="46"/>
      <c r="AD64" s="46"/>
      <c r="AE64" s="46"/>
      <c r="AF64" s="46"/>
      <c r="AG64" s="46"/>
      <c r="AH64" s="46"/>
      <c r="AI64" s="46"/>
      <c r="AJ64" s="46"/>
      <c r="AK64" s="46"/>
      <c r="AL64" s="46"/>
      <c r="AM64" s="46"/>
      <c r="AN64" s="46"/>
      <c r="AO64" s="46"/>
      <c r="AP64" s="46"/>
      <c r="AQ64" s="46"/>
      <c r="AR64" s="46"/>
      <c r="AS64" s="46"/>
      <c r="AT64" s="46"/>
      <c r="AU64" s="46"/>
      <c r="AV64" s="46"/>
      <c r="AW64" s="46"/>
      <c r="AX64" s="46"/>
      <c r="AY64" s="46"/>
      <c r="AZ64" s="53"/>
      <c r="BA64" s="42">
        <f t="shared" si="1"/>
        <v>14826</v>
      </c>
      <c r="BB64" s="54">
        <f t="shared" si="2"/>
        <v>14826</v>
      </c>
      <c r="BC64" s="50" t="str">
        <f t="shared" si="3"/>
        <v>INR  Fourteen Thousand Eight Hundred &amp; Twenty Six  Only</v>
      </c>
      <c r="IA64" s="22">
        <v>11.01</v>
      </c>
      <c r="IB64" s="65" t="s">
        <v>163</v>
      </c>
      <c r="IC64" s="22" t="s">
        <v>120</v>
      </c>
      <c r="ID64" s="22">
        <v>3</v>
      </c>
      <c r="IE64" s="23" t="s">
        <v>164</v>
      </c>
      <c r="IF64" s="23"/>
      <c r="IG64" s="23"/>
      <c r="IH64" s="23"/>
      <c r="II64" s="23"/>
    </row>
    <row r="65" spans="1:55" ht="28.5">
      <c r="A65" s="25" t="s">
        <v>46</v>
      </c>
      <c r="B65" s="26"/>
      <c r="C65" s="27"/>
      <c r="D65" s="43"/>
      <c r="E65" s="43"/>
      <c r="F65" s="43"/>
      <c r="G65" s="43"/>
      <c r="H65" s="55"/>
      <c r="I65" s="55"/>
      <c r="J65" s="55"/>
      <c r="K65" s="55"/>
      <c r="L65" s="56"/>
      <c r="M65" s="22"/>
      <c r="N65" s="22"/>
      <c r="O65" s="22"/>
      <c r="P65" s="22"/>
      <c r="Q65" s="22"/>
      <c r="R65" s="22"/>
      <c r="S65" s="22"/>
      <c r="T65" s="22"/>
      <c r="U65" s="22"/>
      <c r="V65" s="22"/>
      <c r="W65" s="22"/>
      <c r="X65" s="22"/>
      <c r="Y65" s="22"/>
      <c r="Z65" s="22"/>
      <c r="AA65" s="22"/>
      <c r="AB65" s="22"/>
      <c r="AC65" s="22"/>
      <c r="AD65" s="22"/>
      <c r="AE65" s="22"/>
      <c r="AF65" s="22"/>
      <c r="AG65" s="22"/>
      <c r="AH65" s="22"/>
      <c r="AI65" s="22"/>
      <c r="AJ65" s="22"/>
      <c r="AK65" s="22"/>
      <c r="AL65" s="22"/>
      <c r="AM65" s="22"/>
      <c r="AN65" s="22"/>
      <c r="AO65" s="22"/>
      <c r="AP65" s="22"/>
      <c r="AQ65" s="22"/>
      <c r="AR65" s="22"/>
      <c r="AS65" s="22"/>
      <c r="AT65" s="22"/>
      <c r="AU65" s="22"/>
      <c r="AV65" s="22"/>
      <c r="AW65" s="22"/>
      <c r="AX65" s="22"/>
      <c r="AY65" s="22"/>
      <c r="AZ65" s="22"/>
      <c r="BA65" s="57">
        <f>SUM(BA13:BA64)</f>
        <v>162032</v>
      </c>
      <c r="BB65" s="58">
        <f>SUM(BB13:BB64)</f>
        <v>162032</v>
      </c>
      <c r="BC65" s="50" t="str">
        <f>SpellNumber(L65,BB65)</f>
        <v>  One Lakh Sixty Two Thousand  &amp;Thirty Two  Only</v>
      </c>
    </row>
    <row r="66" spans="1:55" ht="39.75" customHeight="1">
      <c r="A66" s="26" t="s">
        <v>47</v>
      </c>
      <c r="B66" s="28"/>
      <c r="C66" s="29"/>
      <c r="D66" s="30"/>
      <c r="E66" s="44" t="s">
        <v>54</v>
      </c>
      <c r="F66" s="45"/>
      <c r="G66" s="31"/>
      <c r="H66" s="32"/>
      <c r="I66" s="32"/>
      <c r="J66" s="32"/>
      <c r="K66" s="33"/>
      <c r="L66" s="34"/>
      <c r="M66" s="35"/>
      <c r="N66" s="36"/>
      <c r="O66" s="22"/>
      <c r="P66" s="22"/>
      <c r="Q66" s="22"/>
      <c r="R66" s="22"/>
      <c r="S66" s="22"/>
      <c r="T66" s="36"/>
      <c r="U66" s="36"/>
      <c r="V66" s="36"/>
      <c r="W66" s="36"/>
      <c r="X66" s="36"/>
      <c r="Y66" s="36"/>
      <c r="Z66" s="36"/>
      <c r="AA66" s="36"/>
      <c r="AB66" s="36"/>
      <c r="AC66" s="36"/>
      <c r="AD66" s="36"/>
      <c r="AE66" s="36"/>
      <c r="AF66" s="36"/>
      <c r="AG66" s="36"/>
      <c r="AH66" s="36"/>
      <c r="AI66" s="36"/>
      <c r="AJ66" s="36"/>
      <c r="AK66" s="36"/>
      <c r="AL66" s="36"/>
      <c r="AM66" s="36"/>
      <c r="AN66" s="36"/>
      <c r="AO66" s="36"/>
      <c r="AP66" s="36"/>
      <c r="AQ66" s="36"/>
      <c r="AR66" s="36"/>
      <c r="AS66" s="36"/>
      <c r="AT66" s="36"/>
      <c r="AU66" s="36"/>
      <c r="AV66" s="36"/>
      <c r="AW66" s="36"/>
      <c r="AX66" s="36"/>
      <c r="AY66" s="36"/>
      <c r="AZ66" s="36"/>
      <c r="BA66" s="37">
        <f>IF(ISBLANK(F66),0,IF(E66="Excess (+)",ROUND(BA65+(BA65*F66),2),IF(E66="Less (-)",ROUND(BA65+(BA65*F66*(-1)),2),IF(E66="At Par",BA65,0))))</f>
        <v>0</v>
      </c>
      <c r="BB66" s="38">
        <f>ROUND(BA66,0)</f>
        <v>0</v>
      </c>
      <c r="BC66" s="21" t="str">
        <f>SpellNumber($E$2,BB66)</f>
        <v>INR Zero Only</v>
      </c>
    </row>
    <row r="67" spans="1:55" ht="18">
      <c r="A67" s="25" t="s">
        <v>48</v>
      </c>
      <c r="B67" s="25"/>
      <c r="C67" s="67" t="str">
        <f>SpellNumber($E$2,BB66)</f>
        <v>INR Zero Only</v>
      </c>
      <c r="D67" s="67"/>
      <c r="E67" s="67"/>
      <c r="F67" s="67"/>
      <c r="G67" s="67"/>
      <c r="H67" s="67"/>
      <c r="I67" s="67"/>
      <c r="J67" s="67"/>
      <c r="K67" s="67"/>
      <c r="L67" s="67"/>
      <c r="M67" s="67"/>
      <c r="N67" s="67"/>
      <c r="O67" s="67"/>
      <c r="P67" s="67"/>
      <c r="Q67" s="67"/>
      <c r="R67" s="67"/>
      <c r="S67" s="67"/>
      <c r="T67" s="67"/>
      <c r="U67" s="67"/>
      <c r="V67" s="67"/>
      <c r="W67" s="67"/>
      <c r="X67" s="67"/>
      <c r="Y67" s="67"/>
      <c r="Z67" s="67"/>
      <c r="AA67" s="67"/>
      <c r="AB67" s="67"/>
      <c r="AC67" s="67"/>
      <c r="AD67" s="67"/>
      <c r="AE67" s="67"/>
      <c r="AF67" s="67"/>
      <c r="AG67" s="67"/>
      <c r="AH67" s="67"/>
      <c r="AI67" s="67"/>
      <c r="AJ67" s="67"/>
      <c r="AK67" s="67"/>
      <c r="AL67" s="67"/>
      <c r="AM67" s="67"/>
      <c r="AN67" s="67"/>
      <c r="AO67" s="67"/>
      <c r="AP67" s="67"/>
      <c r="AQ67" s="67"/>
      <c r="AR67" s="67"/>
      <c r="AS67" s="67"/>
      <c r="AT67" s="67"/>
      <c r="AU67" s="67"/>
      <c r="AV67" s="67"/>
      <c r="AW67" s="67"/>
      <c r="AX67" s="67"/>
      <c r="AY67" s="67"/>
      <c r="AZ67" s="67"/>
      <c r="BA67" s="67"/>
      <c r="BB67" s="67"/>
      <c r="BC67" s="67"/>
    </row>
    <row r="68" ht="15"/>
    <row r="69" ht="15"/>
    <row r="70" ht="15"/>
    <row r="71" ht="15"/>
    <row r="72" ht="15"/>
    <row r="73" ht="15"/>
    <row r="74" ht="15"/>
    <row r="75" ht="15"/>
    <row r="76" ht="15"/>
    <row r="77" ht="15"/>
    <row r="78" ht="15"/>
    <row r="79" ht="15"/>
    <row r="80" ht="15"/>
    <row r="81" ht="15"/>
    <row r="82" ht="15"/>
    <row r="83" ht="15"/>
    <row r="84" ht="15"/>
    <row r="85" ht="15"/>
    <row r="86" ht="15"/>
    <row r="87" ht="15"/>
    <row r="88" ht="15"/>
    <row r="89" ht="15"/>
    <row r="90" ht="15"/>
    <row r="91" ht="15"/>
    <row r="92" ht="15"/>
    <row r="93" ht="15"/>
    <row r="94" ht="15"/>
    <row r="95" ht="15"/>
    <row r="96" ht="15"/>
    <row r="97" ht="15"/>
    <row r="98" ht="15"/>
    <row r="99" ht="15"/>
    <row r="100" ht="15"/>
    <row r="101" ht="15"/>
    <row r="102" ht="15"/>
    <row r="103" ht="15"/>
    <row r="104" ht="15"/>
    <row r="105" ht="15"/>
    <row r="106" ht="15"/>
    <row r="107" ht="15"/>
    <row r="108" ht="15"/>
    <row r="109" ht="15"/>
    <row r="110" ht="15"/>
    <row r="111" ht="15"/>
    <row r="112" ht="15"/>
    <row r="113" ht="15"/>
    <row r="114" ht="15"/>
    <row r="115" ht="15"/>
    <row r="116" ht="15"/>
    <row r="117" ht="15"/>
    <row r="118" ht="15"/>
    <row r="119" ht="15"/>
    <row r="120" ht="15"/>
    <row r="121" ht="15"/>
    <row r="122" ht="15"/>
    <row r="123" ht="15"/>
    <row r="124" ht="15"/>
    <row r="125" ht="15"/>
    <row r="126" ht="15"/>
    <row r="127" ht="15"/>
    <row r="128" ht="15"/>
    <row r="129" ht="15"/>
    <row r="130" ht="15"/>
    <row r="131" ht="15"/>
    <row r="132" ht="15"/>
    <row r="133" ht="15"/>
    <row r="134" ht="15"/>
    <row r="135" ht="15"/>
    <row r="136" ht="15"/>
    <row r="137" ht="15"/>
    <row r="138" ht="15"/>
    <row r="139" ht="15"/>
    <row r="140" ht="15"/>
    <row r="141" ht="15"/>
    <row r="142" ht="15"/>
    <row r="143" ht="15"/>
    <row r="144" ht="15"/>
    <row r="145" ht="15"/>
    <row r="146" ht="15"/>
    <row r="147" ht="15"/>
    <row r="148" ht="15"/>
    <row r="149" ht="15"/>
    <row r="150" ht="15"/>
    <row r="151" ht="15"/>
    <row r="152" ht="15"/>
    <row r="153" ht="15"/>
    <row r="154" ht="15"/>
    <row r="155" ht="15"/>
    <row r="156" ht="15"/>
    <row r="157" ht="15"/>
    <row r="158" ht="15"/>
    <row r="159" ht="15"/>
    <row r="160" ht="15"/>
    <row r="161" ht="15"/>
    <row r="162" ht="15"/>
    <row r="163" ht="15"/>
    <row r="164" ht="15"/>
    <row r="165" ht="15"/>
    <row r="166" ht="15"/>
    <row r="167" ht="15"/>
    <row r="168" ht="15"/>
    <row r="169" ht="15"/>
    <row r="170" ht="15"/>
    <row r="171" ht="15"/>
    <row r="172" ht="15"/>
    <row r="173" ht="15"/>
    <row r="174" ht="15"/>
    <row r="175" ht="15"/>
    <row r="176" ht="15"/>
    <row r="177" ht="15"/>
    <row r="178" ht="15"/>
    <row r="179" ht="15"/>
    <row r="180" ht="15"/>
    <row r="181" ht="15"/>
    <row r="182" ht="15"/>
    <row r="183" ht="15"/>
    <row r="184" ht="15"/>
    <row r="185" ht="15"/>
    <row r="186" ht="15"/>
    <row r="187" ht="15"/>
    <row r="188" ht="15"/>
    <row r="189" ht="15"/>
    <row r="190" ht="15"/>
    <row r="191" ht="15"/>
    <row r="192" ht="15"/>
    <row r="193" ht="15"/>
    <row r="194" ht="15"/>
    <row r="195" ht="15"/>
    <row r="196" ht="15"/>
    <row r="197" ht="15"/>
    <row r="198" ht="15"/>
    <row r="199" ht="15"/>
    <row r="200" ht="15"/>
    <row r="201" ht="15"/>
    <row r="202" ht="15"/>
    <row r="203" ht="15"/>
    <row r="204" ht="15"/>
    <row r="205" ht="15"/>
    <row r="206" ht="15"/>
    <row r="207" ht="15"/>
    <row r="208" ht="15"/>
    <row r="209" ht="15"/>
    <row r="210" ht="15"/>
    <row r="211" ht="15"/>
    <row r="212" ht="15"/>
    <row r="213" ht="15"/>
    <row r="214" ht="15"/>
    <row r="215" ht="15"/>
    <row r="216" ht="15"/>
    <row r="217" ht="15"/>
    <row r="218" ht="15"/>
    <row r="219" ht="15"/>
    <row r="220" ht="15"/>
    <row r="221" ht="15"/>
    <row r="222" ht="15"/>
    <row r="223" ht="15"/>
    <row r="224" ht="15"/>
    <row r="225" ht="15"/>
    <row r="226" ht="15"/>
    <row r="227" ht="15"/>
    <row r="228" ht="15"/>
    <row r="230" ht="15"/>
    <row r="231" ht="15"/>
    <row r="232" ht="15"/>
    <row r="233" ht="15"/>
    <row r="234" ht="15"/>
    <row r="235" ht="15"/>
    <row r="236" ht="15"/>
    <row r="238" ht="15"/>
    <row r="239" ht="15"/>
    <row r="240" ht="15"/>
    <row r="241" ht="15"/>
    <row r="242" ht="15"/>
    <row r="243" ht="15"/>
    <row r="244" ht="15"/>
    <row r="245" ht="15"/>
    <row r="246" ht="15"/>
    <row r="247" ht="15"/>
    <row r="248" ht="15"/>
    <row r="249" ht="15"/>
    <row r="250" ht="15"/>
    <row r="251" ht="15"/>
    <row r="252" ht="15"/>
    <row r="253" ht="15"/>
    <row r="254" ht="15"/>
    <row r="255" ht="15"/>
    <row r="256" ht="15"/>
    <row r="257" ht="15"/>
    <row r="258" ht="15"/>
    <row r="259" ht="15"/>
    <row r="260" ht="15"/>
    <row r="261" ht="15"/>
    <row r="262" ht="15"/>
    <row r="263" ht="15"/>
    <row r="265" ht="15"/>
    <row r="266" ht="15"/>
    <row r="267" ht="15"/>
    <row r="268" ht="15"/>
    <row r="269" ht="15"/>
    <row r="271" ht="15"/>
    <row r="273" ht="15"/>
    <row r="274" ht="15"/>
    <row r="275" ht="15"/>
    <row r="277" ht="15"/>
    <row r="278" ht="15"/>
    <row r="280" ht="15"/>
    <row r="281" ht="15"/>
    <row r="282" ht="15"/>
    <row r="283" ht="15"/>
    <row r="284" ht="15"/>
    <row r="285" ht="15"/>
    <row r="286" ht="15"/>
    <row r="287" ht="15"/>
    <row r="288" ht="15"/>
    <row r="289" ht="15"/>
    <row r="290" ht="15"/>
    <row r="291" ht="15"/>
    <row r="292" ht="15"/>
    <row r="294" ht="15"/>
    <row r="296" ht="15"/>
    <row r="297" ht="15"/>
    <row r="298" ht="15"/>
    <row r="299" ht="15"/>
    <row r="300" ht="15"/>
    <row r="302" ht="15"/>
    <row r="303" ht="15"/>
    <row r="304" ht="15"/>
  </sheetData>
  <sheetProtection password="9E83" sheet="1"/>
  <autoFilter ref="A11:BC67"/>
  <mergeCells count="35">
    <mergeCell ref="D63:BC63"/>
    <mergeCell ref="D50:BC50"/>
    <mergeCell ref="D52:BC52"/>
    <mergeCell ref="D54:BC54"/>
    <mergeCell ref="D56:BC56"/>
    <mergeCell ref="D58:BC58"/>
    <mergeCell ref="D61:BC61"/>
    <mergeCell ref="D40:BC40"/>
    <mergeCell ref="D42:BC42"/>
    <mergeCell ref="D44:BC44"/>
    <mergeCell ref="D45:BC45"/>
    <mergeCell ref="D47:BC47"/>
    <mergeCell ref="D49:BC49"/>
    <mergeCell ref="D30:BC30"/>
    <mergeCell ref="D32:BC32"/>
    <mergeCell ref="D33:BC33"/>
    <mergeCell ref="D35:BC35"/>
    <mergeCell ref="D37:BC37"/>
    <mergeCell ref="D38:BC38"/>
    <mergeCell ref="D17:BC17"/>
    <mergeCell ref="D21:BC21"/>
    <mergeCell ref="D22:BC22"/>
    <mergeCell ref="D24:BC24"/>
    <mergeCell ref="D27:BC27"/>
    <mergeCell ref="D28:BC28"/>
    <mergeCell ref="A9:BC9"/>
    <mergeCell ref="C67:BC67"/>
    <mergeCell ref="A1:L1"/>
    <mergeCell ref="A4:BC4"/>
    <mergeCell ref="A5:BC5"/>
    <mergeCell ref="A6:BC6"/>
    <mergeCell ref="A7:BC7"/>
    <mergeCell ref="B8:BC8"/>
    <mergeCell ref="D13:BC13"/>
    <mergeCell ref="D14:BC14"/>
  </mergeCells>
  <dataValidations count="19">
    <dataValidation type="decimal" allowBlank="1" showInputMessage="1" showErrorMessage="1" promptTitle="Percentage Rate" prompt="Please Choose the Percentage Option then Enter the Valid Percentage Rate" errorTitle="Invalid Entry" error="Please Choose the Percentage Option then Enter the Percentage Rate" sqref="F66">
      <formula1>IF(E66="Select",-1,IF(E66="At Par",0,0))</formula1>
      <formula2>IF(E66="Select",-1,IF(E66="At Par",0,0.99))</formula2>
    </dataValidation>
    <dataValidation type="list" allowBlank="1" showErrorMessage="1" sqref="E66">
      <formula1>"Select,Excess (+),Less (-)"</formula1>
      <formula2>0</formula2>
    </dataValidation>
    <dataValidation type="decimal" showInputMessage="1" showErrorMessage="1" promptTitle="Percentage" prompt="1. Enter a valid Percentage. &#10;2. Do not enter + or - or % symbol in this field.&#10;3. Enter only Numeric Value" errorTitle="Invalid Data" error="1. Enter a valid Percentage. &#10;2. Do not enter + or - or % symbol in this field. &#10;3. Enter only Numeric Value" sqref="K66">
      <formula1>0</formula1>
      <formula2>99.9</formula2>
    </dataValidation>
    <dataValidation type="list" allowBlank="1" showErrorMessage="1" sqref="D13:D14 K15:K16 D17 K18:K20 D21:D22 K23 D24 K25:K26 D27:D28 K29 D30 K31 D32:D33 K34 D35 K36 D37:D38 K39 D40 K41 D42 K43 D44:D45 K46 D47 K48 D49:D50 K51 D52 K53 D54 K55 D56 K57 D58 K59:K60 D61 K62 K64 D63">
      <formula1>"Partial Conversion,Full Conversion"</formula1>
      <formula2>0</formula2>
    </dataValidation>
    <dataValidation type="list" allowBlank="1" showErrorMessage="1" sqref="C2">
      <formula1>"Normal,SingleWindow,Alternate"</formula1>
      <formula2>0</formula2>
    </dataValidation>
    <dataValidation type="list" allowBlank="1" showErrorMessage="1" sqref="B2">
      <formula1>"Item Rate,Percentage,Item Wise"</formula1>
      <formula2>0</formula2>
    </dataValidation>
    <dataValidation type="list" allowBlank="1" showErrorMessage="1" sqref="D2">
      <formula1>"INR Only,INR and Other Currency"</formula1>
      <formula2>0</formula2>
    </dataValidation>
    <dataValidation type="decimal" allowBlank="1" showInputMessage="1" showErrorMessage="1" promptTitle="Rate Entry" prompt="Please enter the Basic Price in Rupees for this item. " errorTitle="Invaid Entry" error="Only Numeric Values are allowed. " sqref="G15:H16 G18:H20 G23:H23 G25:H26 G29:H29 G31:H31 G34:H34 G36:H36 G39:H39 G41:H41 G43:H43 G46:H46 G48:H48 G51:H51 G53:H53 G55:H55 G57:H57 G59:H60 G62:H62 G64:H64">
      <formula1>0</formula1>
      <formula2>999999999999999</formula2>
    </dataValidation>
    <dataValidation allowBlank="1" showInputMessage="1" showErrorMessage="1" promptTitle="Addition / Deduction" prompt="Please Choose the correct One" sqref="J15:J16 J18:J20 J23 J25:J26 J29 J31 J34 J36 J39 J41 J43 J46 J48 J51 J53 J55 J57 J59:J60 J62 J64">
      <formula1>0</formula1>
      <formula2>0</formula2>
    </dataValidation>
    <dataValidation type="list" showErrorMessage="1" sqref="I15:I16 I18:I20 I23 I25:I26 I29 I31 I34 I36 I39 I41 I43 I46 I48 I51 I53 I55 I57 I59:I60 I62 I64">
      <formula1>"Excess(+),Less(-)"</formula1>
      <formula2>0</formula2>
    </dataValidation>
    <dataValidation type="decimal" allowBlank="1" showInputMessage="1" showErrorMessage="1" promptTitle="Rate Entry" prompt="Please enter the Other Taxes2 in Rupees for this item. " errorTitle="Invaid Entry" error="Only Numeric Values are allowed. " sqref="N15:O16 N18:O20 N23:O23 N25:O26 N29:O29 N31:O31 N34:O34 N36:O36 N39:O39 N41:O41 N43:O43 N46:O46 N48:O48 N51:O51 N53:O53 N55:O55 N57:O57 N59:O60 N62:O62 N64:O64">
      <formula1>0</formula1>
      <formula2>999999999999999</formula2>
    </dataValidation>
    <dataValidation type="decimal" allowBlank="1" showInputMessage="1" showErrorMessage="1" promptTitle="Rate Entry" prompt="Please enter the Excise Duty Category in Rupees for this item. " errorTitle="Invaid Entry" error="Only Numeric Values are allowed. " sqref="R15:R16 R18:R20 R23 R25:R26 R29 R31 R34 R36 R39 R41 R43 R46 R48 R51 R53 R55 R57 R59:R60 R62 R64">
      <formula1>0</formula1>
      <formula2>999999999999999</formula2>
    </dataValidation>
    <dataValidation type="decimal" allowBlank="1" showInputMessage="1" showErrorMessage="1" promptTitle="Rate Entry" prompt="Please enter the Inspection Charges in Rupees for this item. " errorTitle="Invaid Entry" error="Only Numeric Values are allowed. " sqref="Q15:Q16 Q18:Q20 Q23 Q25:Q26 Q29 Q31 Q34 Q36 Q39 Q41 Q43 Q46 Q48 Q51 Q53 Q55 Q57 Q59:Q60 Q62 Q64">
      <formula1>0</formula1>
      <formula2>999999999999999</formula2>
    </dataValidation>
    <dataValidation type="decimal" allowBlank="1" showInputMessage="1" showErrorMessage="1" promptTitle="Rate Entry" prompt="Please enter VAT charges in Rupees for this item. " errorTitle="Invaid Entry" error="Only Numeric Values are allowed. " sqref="M15:M16 M18:M20 M23 M25:M26 M29 M31 M34 M36 M39 M41 M43 M46 M48 M51 M53 M55 M57 M59:M60 M62 M64">
      <formula1>0</formula1>
      <formula2>999999999999999</formula2>
    </dataValidation>
    <dataValidation type="decimal" allowBlank="1" showInputMessage="1" showErrorMessage="1" promptTitle="Quantity" prompt="Please enter the Quantity for this item. " errorTitle="Invalid Entry" error="Only Numeric Values are allowed. " sqref="D15:D16 D18:D20 D23 D25:D26 D29 D31 D34 D36 D39 D41 D43 D46 D48 D51 D53 D55 D57 D59:D60 D62 D64">
      <formula1>0</formula1>
      <formula2>999999999999999</formula2>
    </dataValidation>
    <dataValidation type="decimal" allowBlank="1" showInputMessage="1" showErrorMessage="1" promptTitle="Estimated Rate" prompt="Please enter the Rate for this item. " errorTitle="Invalid Entry" error="Only Numeric Values are allowed. " sqref="F15:F16 F18:F20 F23 F25:F26 F29 F31 F34 F36 F39 F41 F43 F46 F48 F51 F53 F55 F57 F59:F60 F62 F64">
      <formula1>0</formula1>
      <formula2>999999999999999</formula2>
    </dataValidation>
    <dataValidation type="list" allowBlank="1" showInputMessage="1" showErrorMessage="1" sqref="L13 L14 L15 L16 L17 L18 L19 L20 L21 L22 L23 L24 L25 L26 L27 L28 L29 L30 L31 L32 L33 L34 L35 L36 L37 L38 L39 L40 L41 L42 L43 L44 L45 L46 L47 L48 L49 L50 L51 L52 L53 L54 L55 L56 L57 L58 L59 L60 L61 L62 L64 L63">
      <formula1>"INR"</formula1>
    </dataValidation>
    <dataValidation allowBlank="1" showInputMessage="1" showErrorMessage="1" promptTitle="Itemcode/Make" prompt="Please enter text" sqref="C13:C64">
      <formula1>0</formula1>
      <formula2>0</formula2>
    </dataValidation>
    <dataValidation type="decimal" allowBlank="1" showInputMessage="1" showErrorMessage="1" errorTitle="Invalid Entry" error="Only Numeric Values are allowed. " sqref="A13:A64">
      <formula1>0</formula1>
      <formula2>999999999999999</formula2>
    </dataValidation>
  </dataValidations>
  <printOptions/>
  <pageMargins left="0.2" right="0.2" top="0.75" bottom="0.75" header="0.511805555555556" footer="0.511805555555556"/>
  <pageSetup fitToHeight="0" horizontalDpi="300" verticalDpi="300" orientation="portrait" paperSize="9" scale="65" r:id="rId4"/>
  <drawing r:id="rId3"/>
  <legacyDrawing r:id="rId2"/>
</worksheet>
</file>

<file path=xl/worksheets/sheet2.xml><?xml version="1.0" encoding="utf-8"?>
<worksheet xmlns="http://schemas.openxmlformats.org/spreadsheetml/2006/main" xmlns:r="http://schemas.openxmlformats.org/officeDocument/2006/relationships">
  <sheetPr codeName="Sheet2"/>
  <dimension ref="E6:K14"/>
  <sheetViews>
    <sheetView tabSelected="1" zoomScalePageLayoutView="0" workbookViewId="0" topLeftCell="A1">
      <selection activeCell="J17" sqref="J17"/>
    </sheetView>
  </sheetViews>
  <sheetFormatPr defaultColWidth="9.140625" defaultRowHeight="15"/>
  <sheetData>
    <row r="6" spans="5:11" ht="15">
      <c r="E6" s="75" t="s">
        <v>49</v>
      </c>
      <c r="F6" s="75"/>
      <c r="G6" s="75"/>
      <c r="H6" s="75"/>
      <c r="I6" s="75"/>
      <c r="J6" s="75"/>
      <c r="K6" s="75"/>
    </row>
    <row r="7" spans="5:11" ht="15">
      <c r="E7" s="76"/>
      <c r="F7" s="76"/>
      <c r="G7" s="76"/>
      <c r="H7" s="76"/>
      <c r="I7" s="76"/>
      <c r="J7" s="76"/>
      <c r="K7" s="76"/>
    </row>
    <row r="8" spans="5:11" ht="15">
      <c r="E8" s="76"/>
      <c r="F8" s="76"/>
      <c r="G8" s="76"/>
      <c r="H8" s="76"/>
      <c r="I8" s="76"/>
      <c r="J8" s="76"/>
      <c r="K8" s="76"/>
    </row>
    <row r="9" spans="5:11" ht="15">
      <c r="E9" s="76"/>
      <c r="F9" s="76"/>
      <c r="G9" s="76"/>
      <c r="H9" s="76"/>
      <c r="I9" s="76"/>
      <c r="J9" s="76"/>
      <c r="K9" s="76"/>
    </row>
    <row r="10" spans="5:11" ht="15">
      <c r="E10" s="76"/>
      <c r="F10" s="76"/>
      <c r="G10" s="76"/>
      <c r="H10" s="76"/>
      <c r="I10" s="76"/>
      <c r="J10" s="76"/>
      <c r="K10" s="76"/>
    </row>
    <row r="11" spans="5:11" ht="15">
      <c r="E11" s="76"/>
      <c r="F11" s="76"/>
      <c r="G11" s="76"/>
      <c r="H11" s="76"/>
      <c r="I11" s="76"/>
      <c r="J11" s="76"/>
      <c r="K11" s="76"/>
    </row>
    <row r="12" spans="5:11" ht="15">
      <c r="E12" s="76"/>
      <c r="F12" s="76"/>
      <c r="G12" s="76"/>
      <c r="H12" s="76"/>
      <c r="I12" s="76"/>
      <c r="J12" s="76"/>
      <c r="K12" s="76"/>
    </row>
    <row r="13" spans="5:11" ht="15">
      <c r="E13" s="76"/>
      <c r="F13" s="76"/>
      <c r="G13" s="76"/>
      <c r="H13" s="76"/>
      <c r="I13" s="76"/>
      <c r="J13" s="76"/>
      <c r="K13" s="76"/>
    </row>
    <row r="14" spans="5:11" ht="15">
      <c r="E14" s="76"/>
      <c r="F14" s="76"/>
      <c r="G14" s="76"/>
      <c r="H14" s="76"/>
      <c r="I14" s="76"/>
      <c r="J14" s="76"/>
      <c r="K14" s="76"/>
    </row>
  </sheetData>
  <sheetProtection selectLockedCells="1" selectUnlockedCells="1"/>
  <mergeCells count="1">
    <mergeCell ref="E6:K14"/>
  </mergeCells>
  <printOptions/>
  <pageMargins left="0.75" right="0.75" top="1" bottom="1" header="0.5118055555555555" footer="0.5118055555555555"/>
  <pageSetup horizontalDpi="300" verticalDpi="300" orientation="portrait"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TotalTime>12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jitender Singh</cp:lastModifiedBy>
  <cp:lastPrinted>2021-07-14T10:57:03Z</cp:lastPrinted>
  <dcterms:created xsi:type="dcterms:W3CDTF">2009-01-30T06:42:42Z</dcterms:created>
  <dcterms:modified xsi:type="dcterms:W3CDTF">2021-09-02T11:00:21Z</dcterms:modified>
  <cp:category/>
  <cp:version/>
  <cp:contentType/>
  <cp:contentStatus/>
  <cp:revision>13</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BoQChartType">
    <vt:lpwstr>Normal</vt:lpwstr>
  </property>
  <property fmtid="{D5CDD505-2E9C-101B-9397-08002B2CF9AE}" pid="3" name="BoQStatus">
    <vt:lpwstr>CR</vt:lpwstr>
  </property>
  <property fmtid="{D5CDD505-2E9C-101B-9397-08002B2CF9AE}" pid="4" name="BoQVersion">
    <vt:lpwstr>BoQ_Ver3.1</vt:lpwstr>
  </property>
  <property fmtid="{D5CDD505-2E9C-101B-9397-08002B2CF9AE}" pid="5" name="CSType">
    <vt:lpwstr>L</vt:lpwstr>
  </property>
  <property fmtid="{D5CDD505-2E9C-101B-9397-08002B2CF9AE}" pid="6" name="FormBased">
    <vt:lpwstr>No</vt:lpwstr>
  </property>
  <property fmtid="{D5CDD505-2E9C-101B-9397-08002B2CF9AE}" pid="7" name="Rank">
    <vt:r8>1</vt:r8>
  </property>
  <property fmtid="{D5CDD505-2E9C-101B-9397-08002B2CF9AE}" pid="8" name="SCTWT">
    <vt:lpwstr>Yes</vt:lpwstr>
  </property>
  <property fmtid="{D5CDD505-2E9C-101B-9397-08002B2CF9AE}" pid="9" name="SRTWOT">
    <vt:lpwstr>Yes</vt:lpwstr>
  </property>
  <property fmtid="{D5CDD505-2E9C-101B-9397-08002B2CF9AE}" pid="10" name="SRTWT">
    <vt:lpwstr>Yes</vt:lpwstr>
  </property>
  <property fmtid="{D5CDD505-2E9C-101B-9397-08002B2CF9AE}" pid="11" name="ShowSummary">
    <vt:lpwstr>Yes</vt:lpwstr>
  </property>
</Properties>
</file>