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6380" windowHeight="801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'BoQ1'!$A$11:$BC$17</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<sst xmlns="http://schemas.openxmlformats.org/spreadsheetml/2006/main" count="114" uniqueCount="59">
  <si>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</si>
  <si>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</si>
  <si>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</si>
  <si>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</si>
  <si>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</si>
  <si>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</si>
  <si>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</si>
  <si>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</si>
  <si>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</si>
  <si>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</si>
  <si>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</si>
  <si>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</si>
  <si>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</si>
  <si>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</si>
  <si>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</si>
  <si>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</si>
  <si>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</si>
  <si>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</si>
  <si>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</si>
  <si>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</si>
  <si>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</si>
  <si>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</si>
  <si>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</si>
  <si>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</si>
  <si>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</si>
  <si>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</si>
  <si>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</si>
  <si>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</si>
  <si>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</si>
  <si>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</si>
  <si>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</si>
  <si>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</si>
  <si>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</si>
  <si>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</si>
  <si>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</si>
  <si>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</si>
  <si>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</si>
  <si>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</si>
  <si>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</si>
  <si>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</si>
  <si>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Construction of chamber for 100mm sluice plates</t>
  </si>
  <si>
    <t>item2</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</si>
  <si>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</si>
  <si>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</si>
  <si>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</si>
  <si>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</si>
  <si>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</si>
  <si>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</si>
  <si>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</si>
  <si>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</si>
  <si>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</si>
  <si>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</si>
  <si>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r>
      <t xml:space="preserve">TOTAL AMOUNT  
           in
     </t>
    </r>
    <r>
      <rPr>
        <b/>
        <sz val="11"/>
        <color indexed="10"/>
        <rFont val="Arial"/>
        <family val="2"/>
      </rPr>
      <t xml:space="preserve"> Rs.      P</t>
    </r>
  </si>
  <si>
    <t>Tender Inviting Authority: Superintending Engineer, IWD, IIT, Kanpur</t>
  </si>
  <si>
    <t>MINOR CIVIL MAINTENANCE WORK:</t>
  </si>
  <si>
    <t>Contract No:   08/Civil/Div-2/2021-22/02</t>
  </si>
  <si>
    <t>Name of Work: P/F Vertical Venition blind on window in ground floor,First floor in block C Pre- Engineered building.</t>
  </si>
  <si>
    <t>"Providing and fixing vertical venition blinds vista make dust  guard (classic/select) 100 mm wide on windows.</t>
  </si>
  <si>
    <t>Sqm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</si>
</sst>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zoomScale="85" zoomScaleNormal="85" zoomScalePageLayoutView="0" workbookViewId="0" topLeftCell="A1">
      <selection activeCell="B22" sqref="B22"/>
    </sheetView>
  </sheetViews>
  <sheetFormatPr defaultColWidth="9.140625" defaultRowHeight="15"/>
  <cols>
    <col min="1" max="1" width="9.5742187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53</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56</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55</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46</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52</v>
      </c>
      <c r="BB11" s="20" t="s">
        <v>32</v>
      </c>
      <c r="BC11" s="20" t="s">
        <v>33</v>
      </c>
      <c r="IE11" s="18"/>
      <c r="IF11" s="18"/>
      <c r="IG11" s="18"/>
      <c r="IH11" s="18"/>
      <c r="II11" s="18"/>
    </row>
    <row r="12" spans="1:243" s="17" customFormat="1" ht="15">
      <c r="A12" s="16">
        <v>1</v>
      </c>
      <c r="B12" s="16">
        <v>2</v>
      </c>
      <c r="C12" s="48">
        <v>3</v>
      </c>
      <c r="D12" s="50">
        <v>4</v>
      </c>
      <c r="E12" s="50">
        <v>5</v>
      </c>
      <c r="F12" s="50">
        <v>6</v>
      </c>
      <c r="G12" s="50">
        <v>7</v>
      </c>
      <c r="H12" s="50">
        <v>8</v>
      </c>
      <c r="I12" s="50">
        <v>9</v>
      </c>
      <c r="J12" s="50">
        <v>10</v>
      </c>
      <c r="K12" s="50">
        <v>11</v>
      </c>
      <c r="L12" s="50">
        <v>12</v>
      </c>
      <c r="M12" s="50">
        <v>13</v>
      </c>
      <c r="N12" s="50">
        <v>14</v>
      </c>
      <c r="O12" s="50">
        <v>15</v>
      </c>
      <c r="P12" s="50">
        <v>16</v>
      </c>
      <c r="Q12" s="50">
        <v>17</v>
      </c>
      <c r="R12" s="50">
        <v>18</v>
      </c>
      <c r="S12" s="50">
        <v>19</v>
      </c>
      <c r="T12" s="50">
        <v>20</v>
      </c>
      <c r="U12" s="50">
        <v>21</v>
      </c>
      <c r="V12" s="50">
        <v>22</v>
      </c>
      <c r="W12" s="50">
        <v>23</v>
      </c>
      <c r="X12" s="50">
        <v>24</v>
      </c>
      <c r="Y12" s="50">
        <v>25</v>
      </c>
      <c r="Z12" s="50">
        <v>26</v>
      </c>
      <c r="AA12" s="50">
        <v>27</v>
      </c>
      <c r="AB12" s="50">
        <v>28</v>
      </c>
      <c r="AC12" s="50">
        <v>29</v>
      </c>
      <c r="AD12" s="50">
        <v>30</v>
      </c>
      <c r="AE12" s="50">
        <v>31</v>
      </c>
      <c r="AF12" s="50">
        <v>32</v>
      </c>
      <c r="AG12" s="50">
        <v>33</v>
      </c>
      <c r="AH12" s="50">
        <v>34</v>
      </c>
      <c r="AI12" s="50">
        <v>35</v>
      </c>
      <c r="AJ12" s="50">
        <v>36</v>
      </c>
      <c r="AK12" s="50">
        <v>37</v>
      </c>
      <c r="AL12" s="50">
        <v>38</v>
      </c>
      <c r="AM12" s="50">
        <v>39</v>
      </c>
      <c r="AN12" s="50">
        <v>40</v>
      </c>
      <c r="AO12" s="50">
        <v>41</v>
      </c>
      <c r="AP12" s="50">
        <v>42</v>
      </c>
      <c r="AQ12" s="50">
        <v>43</v>
      </c>
      <c r="AR12" s="50">
        <v>44</v>
      </c>
      <c r="AS12" s="50">
        <v>45</v>
      </c>
      <c r="AT12" s="50">
        <v>46</v>
      </c>
      <c r="AU12" s="50">
        <v>47</v>
      </c>
      <c r="AV12" s="50">
        <v>48</v>
      </c>
      <c r="AW12" s="50">
        <v>49</v>
      </c>
      <c r="AX12" s="50">
        <v>50</v>
      </c>
      <c r="AY12" s="50">
        <v>51</v>
      </c>
      <c r="AZ12" s="50">
        <v>52</v>
      </c>
      <c r="BA12" s="50">
        <v>7</v>
      </c>
      <c r="BB12" s="51">
        <v>54</v>
      </c>
      <c r="BC12" s="16">
        <v>8</v>
      </c>
      <c r="IE12" s="18"/>
      <c r="IF12" s="18"/>
      <c r="IG12" s="18"/>
      <c r="IH12" s="18"/>
      <c r="II12" s="18"/>
    </row>
    <row r="13" spans="1:243" s="22" customFormat="1" ht="16.5" customHeight="1">
      <c r="A13" s="58">
        <v>1</v>
      </c>
      <c r="B13" s="62" t="s">
        <v>54</v>
      </c>
      <c r="C13" s="38" t="s">
        <v>49</v>
      </c>
      <c r="D13" s="63"/>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5"/>
      <c r="IA13" s="22">
        <v>1</v>
      </c>
      <c r="IB13" s="22" t="s">
        <v>54</v>
      </c>
      <c r="IC13" s="22" t="s">
        <v>49</v>
      </c>
      <c r="IE13" s="23"/>
      <c r="IF13" s="23" t="s">
        <v>34</v>
      </c>
      <c r="IG13" s="23" t="s">
        <v>35</v>
      </c>
      <c r="IH13" s="23">
        <v>10</v>
      </c>
      <c r="II13" s="23" t="s">
        <v>36</v>
      </c>
    </row>
    <row r="14" spans="1:243" s="22" customFormat="1" ht="49.5" customHeight="1">
      <c r="A14" s="58">
        <v>1.01</v>
      </c>
      <c r="B14" s="62" t="s">
        <v>57</v>
      </c>
      <c r="C14" s="38" t="s">
        <v>50</v>
      </c>
      <c r="D14" s="59">
        <v>105</v>
      </c>
      <c r="E14" s="60" t="s">
        <v>58</v>
      </c>
      <c r="F14" s="61">
        <v>1697.49</v>
      </c>
      <c r="G14" s="39"/>
      <c r="H14" s="24"/>
      <c r="I14" s="46" t="s">
        <v>38</v>
      </c>
      <c r="J14" s="47">
        <f>IF(I14="Less(-)",-1,1)</f>
        <v>1</v>
      </c>
      <c r="K14" s="24" t="s">
        <v>39</v>
      </c>
      <c r="L14" s="24" t="s">
        <v>4</v>
      </c>
      <c r="M14" s="40"/>
      <c r="N14" s="24"/>
      <c r="O14" s="24"/>
      <c r="P14" s="45"/>
      <c r="Q14" s="24"/>
      <c r="R14" s="24"/>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52"/>
      <c r="BA14" s="41">
        <f>ROUND(total_amount_ba($B$2,$D$2,D14,F14,J14,K14,M14),0)</f>
        <v>178236</v>
      </c>
      <c r="BB14" s="53">
        <f>BA14+SUM(N14:AZ14)</f>
        <v>178236</v>
      </c>
      <c r="BC14" s="49" t="str">
        <f>SpellNumber(L14,BB14)</f>
        <v>INR  One Lakh Seventy Eight Thousand Two Hundred &amp; Thirty Six  Only</v>
      </c>
      <c r="IA14" s="22">
        <v>1.01</v>
      </c>
      <c r="IB14" s="22" t="s">
        <v>57</v>
      </c>
      <c r="IC14" s="22" t="s">
        <v>50</v>
      </c>
      <c r="ID14" s="22">
        <v>105</v>
      </c>
      <c r="IE14" s="23" t="s">
        <v>58</v>
      </c>
      <c r="IF14" s="23" t="s">
        <v>40</v>
      </c>
      <c r="IG14" s="23" t="s">
        <v>41</v>
      </c>
      <c r="IH14" s="23">
        <v>213</v>
      </c>
      <c r="II14" s="23" t="s">
        <v>37</v>
      </c>
    </row>
    <row r="15" spans="1:55" ht="42.75">
      <c r="A15" s="25" t="s">
        <v>42</v>
      </c>
      <c r="B15" s="26"/>
      <c r="C15" s="38" t="s">
        <v>51</v>
      </c>
      <c r="D15" s="42"/>
      <c r="E15" s="42"/>
      <c r="F15" s="42"/>
      <c r="G15" s="42"/>
      <c r="H15" s="54"/>
      <c r="I15" s="54"/>
      <c r="J15" s="54"/>
      <c r="K15" s="54"/>
      <c r="L15" s="55"/>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56">
        <f>SUM(BA13:BA14)</f>
        <v>178236</v>
      </c>
      <c r="BB15" s="57">
        <f>SUM(BB13:BB14)</f>
        <v>178236</v>
      </c>
      <c r="BC15" s="49" t="str">
        <f>SpellNumber(L15,BB15)</f>
        <v>  One Lakh Seventy Eight Thousand Two Hundred &amp; Thirty Six  Only</v>
      </c>
    </row>
    <row r="16" spans="1:55" ht="18">
      <c r="A16" s="26" t="s">
        <v>43</v>
      </c>
      <c r="B16" s="27"/>
      <c r="C16" s="28"/>
      <c r="D16" s="29"/>
      <c r="E16" s="43" t="s">
        <v>48</v>
      </c>
      <c r="F16" s="44"/>
      <c r="G16" s="30"/>
      <c r="H16" s="31"/>
      <c r="I16" s="31"/>
      <c r="J16" s="31"/>
      <c r="K16" s="32"/>
      <c r="L16" s="33"/>
      <c r="M16" s="34"/>
      <c r="N16" s="35"/>
      <c r="O16" s="22"/>
      <c r="P16" s="22"/>
      <c r="Q16" s="22"/>
      <c r="R16" s="22"/>
      <c r="S16" s="22"/>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6">
        <f>IF(ISBLANK(F16),0,IF(E16="Excess (+)",ROUND(BA15+(BA15*F16),2),IF(E16="Less (-)",ROUND(BA15+(BA15*F16*(-1)),2),IF(E16="At Par",BA15,0))))</f>
        <v>0</v>
      </c>
      <c r="BB16" s="37">
        <f>ROUND(BA16,0)</f>
        <v>0</v>
      </c>
      <c r="BC16" s="21" t="str">
        <f>SpellNumber($E$2,BB16)</f>
        <v>INR Zero Only</v>
      </c>
    </row>
    <row r="17" spans="1:55" ht="18">
      <c r="A17" s="25" t="s">
        <v>44</v>
      </c>
      <c r="B17" s="25"/>
      <c r="C17" s="67" t="str">
        <f>SpellNumber($E$2,BB16)</f>
        <v>INR Zero Only</v>
      </c>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sheetData>
  <sheetProtection password="9E83" sheet="1"/>
  <autoFilter ref="A11:BC17"/>
  <mergeCells count="9">
    <mergeCell ref="C17:BC17"/>
    <mergeCell ref="A1:L1"/>
    <mergeCell ref="A4:BC4"/>
    <mergeCell ref="A5:BC5"/>
    <mergeCell ref="A6:BC6"/>
    <mergeCell ref="A7:BC7"/>
    <mergeCell ref="B8:BC8"/>
    <mergeCell ref="D13:BC13"/>
    <mergeCell ref="A9:BC9"/>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E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ErrorMessage="1" sqref="D13 K1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formula1>0</formula1>
      <formula2>999999999999999</formula2>
    </dataValidation>
    <dataValidation allowBlank="1" showInputMessage="1" showErrorMessage="1" promptTitle="Addition / Deduction" prompt="Please Choose the correct One" sqref="J14">
      <formula1>0</formula1>
      <formula2>0</formula2>
    </dataValidation>
    <dataValidation type="list" showErrorMessage="1" sqref="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Quantity" prompt="Please enter the Quantity for this item. " errorTitle="Invalid Entry" error="Only Numeric Values are allowed. " sqref="D14">
      <formula1>0</formula1>
      <formula2>999999999999999</formula2>
    </dataValidation>
    <dataValidation type="list" allowBlank="1" showInputMessage="1" showErrorMessage="1" sqref="L14 L13">
      <formula1>"INR"</formula1>
    </dataValidation>
    <dataValidation type="decimal" allowBlank="1" showInputMessage="1" showErrorMessage="1" promptTitle="Estimated Rate" prompt="Please enter the Rate for this item. " errorTitle="Invalid Entry" error="Only Numeric Values are allowed. " sqref="F14">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errorTitle="Invalid Entry" error="Only Numeric Values are allowed. " sqref="A13:A14">
      <formula1>0</formula1>
      <formula2>999999999999999</formula2>
    </dataValidation>
  </dataValidations>
  <printOptions/>
  <pageMargins left="0.2"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2" t="s">
        <v>45</v>
      </c>
      <c r="F6" s="72"/>
      <c r="G6" s="72"/>
      <c r="H6" s="72"/>
      <c r="I6" s="72"/>
      <c r="J6" s="72"/>
      <c r="K6" s="72"/>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2021-06-25T07:25:07Z</cp:lastPrinted>
  <dcterms:created xsi:type="dcterms:W3CDTF">2009-01-30T06:42:42Z</dcterms:created>
  <dcterms:modified xsi:type="dcterms:W3CDTF">2021-07-26T10:37:30Z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