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FY13-14" sheetId="1" r:id="rId1"/>
    <sheet name="FY14-15" sheetId="2" r:id="rId2"/>
    <sheet name="FY15-16" sheetId="3" r:id="rId3"/>
    <sheet name="FY16-17" sheetId="4" r:id="rId4"/>
    <sheet name="FY17-18" sheetId="5" r:id="rId5"/>
  </sheets>
  <definedNames/>
  <calcPr fullCalcOnLoad="1"/>
</workbook>
</file>

<file path=xl/sharedStrings.xml><?xml version="1.0" encoding="utf-8"?>
<sst xmlns="http://schemas.openxmlformats.org/spreadsheetml/2006/main" count="332" uniqueCount="26">
  <si>
    <t>#</t>
  </si>
  <si>
    <t>Pay Band</t>
  </si>
  <si>
    <t>Name of the Pay Band</t>
  </si>
  <si>
    <t>Grade Pay</t>
  </si>
  <si>
    <t>No. of Employees</t>
  </si>
  <si>
    <t>Apex</t>
  </si>
  <si>
    <t>HAG</t>
  </si>
  <si>
    <t>67,000 - 79,000</t>
  </si>
  <si>
    <t>37,400 - 67,000</t>
  </si>
  <si>
    <t>15,600 - 39,100</t>
  </si>
  <si>
    <t>9,300 - 34,800</t>
  </si>
  <si>
    <t>5,200 - 20,200</t>
  </si>
  <si>
    <t>PB-4</t>
  </si>
  <si>
    <t>PB-3</t>
  </si>
  <si>
    <t>PB-2</t>
  </si>
  <si>
    <t>PB-1</t>
  </si>
  <si>
    <t>Others</t>
  </si>
  <si>
    <t>Re-emp</t>
  </si>
  <si>
    <t>Total</t>
  </si>
  <si>
    <t>-</t>
  </si>
  <si>
    <t>Payroll Summary FY2014-15</t>
  </si>
  <si>
    <t>As on:</t>
  </si>
  <si>
    <t>Payroll Summary MIS FY2013-14</t>
  </si>
  <si>
    <t>Payroll Summary MIS FY2015-16</t>
  </si>
  <si>
    <t>Payroll Summary MIS FY2016-17</t>
  </si>
  <si>
    <t>Payroll Summary MIS FY 2017-18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</si>
</sst>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5" fontId="21" fillId="0" borderId="0" xfId="0" applyNumberFormat="1" applyFont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 wrapText="1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33" borderId="0" xfId="0" applyFont="1" applyFill="1" applyAlignment="1">
      <alignment vertical="center"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0" fontId="24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33" borderId="0" xfId="0" applyFont="1" applyFill="1" applyAlignment="1">
      <alignment vertical="center" wrapText="1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right" indent="1"/>
    </xf>
    <xf numFmtId="0" fontId="23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3" fontId="19" fillId="0" borderId="0" xfId="0" applyNumberFormat="1" applyFont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0" zoomScaleSheetLayoutView="70" workbookViewId="0" topLeftCell="A7">
      <selection activeCell="F15" sqref="F15"/>
    </sheetView>
  </sheetViews>
  <sheetFormatPr defaultColWidth="9.140625" defaultRowHeight="24.75" customHeight="1"/>
  <cols>
    <col min="1" max="1" width="5.28125" style="0" customWidth="1"/>
    <col min="2" max="2" width="19.00390625" style="0" customWidth="1"/>
    <col min="3" max="3" width="14.28125" style="0" customWidth="1"/>
    <col min="4" max="4" width="12.57421875" style="0" customWidth="1"/>
    <col min="5" max="7" width="13.8515625" style="0" customWidth="1"/>
  </cols>
  <sheetData>
    <row r="1" ht="24.75" customHeight="1">
      <c r="A1" s="1" t="s">
        <v>22</v>
      </c>
    </row>
    <row r="2" spans="1:7" ht="24.75" customHeight="1">
      <c r="A2" s="10"/>
      <c r="B2" s="10"/>
      <c r="C2" s="10"/>
      <c r="D2" s="10" t="s">
        <v>21</v>
      </c>
      <c r="E2" s="17">
        <v>41642</v>
      </c>
      <c r="F2" s="17">
        <v>41670</v>
      </c>
      <c r="G2" s="17">
        <v>41698</v>
      </c>
    </row>
    <row r="3" spans="1:7" ht="30.75" customHeight="1">
      <c r="A3" s="11" t="s">
        <v>0</v>
      </c>
      <c r="B3" s="11" t="s">
        <v>1</v>
      </c>
      <c r="C3" s="18" t="s">
        <v>2</v>
      </c>
      <c r="D3" s="11" t="s">
        <v>3</v>
      </c>
      <c r="E3" s="18" t="s">
        <v>4</v>
      </c>
      <c r="F3" s="18" t="s">
        <v>4</v>
      </c>
      <c r="G3" s="18" t="s">
        <v>4</v>
      </c>
    </row>
    <row r="4" spans="1:7" ht="24.75" customHeight="1">
      <c r="A4" s="10">
        <v>1</v>
      </c>
      <c r="B4" s="19">
        <v>80000</v>
      </c>
      <c r="C4" s="20" t="s">
        <v>5</v>
      </c>
      <c r="D4" s="21" t="s">
        <v>19</v>
      </c>
      <c r="E4" s="22">
        <f>1</f>
        <v>1</v>
      </c>
      <c r="F4" s="21">
        <v>1</v>
      </c>
      <c r="G4" s="21">
        <v>1</v>
      </c>
    </row>
    <row r="5" spans="1:7" ht="24.75" customHeight="1">
      <c r="A5" s="10">
        <v>2</v>
      </c>
      <c r="B5" s="20" t="s">
        <v>7</v>
      </c>
      <c r="C5" s="20" t="s">
        <v>6</v>
      </c>
      <c r="D5" s="21" t="s">
        <v>19</v>
      </c>
      <c r="E5" s="22">
        <f>37</f>
        <v>37</v>
      </c>
      <c r="F5" s="21">
        <v>37</v>
      </c>
      <c r="G5" s="21">
        <v>34</v>
      </c>
    </row>
    <row r="6" spans="1:7" ht="24.75" customHeight="1">
      <c r="A6" s="10">
        <v>3</v>
      </c>
      <c r="B6" s="20" t="s">
        <v>8</v>
      </c>
      <c r="C6" s="20" t="s">
        <v>12</v>
      </c>
      <c r="D6" s="21">
        <f>10500</f>
        <v>10500</v>
      </c>
      <c r="E6" s="22">
        <f>119</f>
        <v>119</v>
      </c>
      <c r="F6" s="21">
        <v>118</v>
      </c>
      <c r="G6" s="21">
        <v>118</v>
      </c>
    </row>
    <row r="7" spans="1:7" ht="24.75" customHeight="1">
      <c r="A7" s="10">
        <v>4</v>
      </c>
      <c r="B7" s="20" t="s">
        <v>8</v>
      </c>
      <c r="C7" s="20" t="s">
        <v>12</v>
      </c>
      <c r="D7" s="21">
        <f>10000</f>
        <v>10000</v>
      </c>
      <c r="E7" s="22">
        <f>2</f>
        <v>2</v>
      </c>
      <c r="F7" s="21">
        <v>2</v>
      </c>
      <c r="G7" s="21">
        <v>2</v>
      </c>
    </row>
    <row r="8" spans="1:7" ht="24.75" customHeight="1">
      <c r="A8" s="10">
        <v>5</v>
      </c>
      <c r="B8" s="20" t="s">
        <v>8</v>
      </c>
      <c r="C8" s="20" t="s">
        <v>12</v>
      </c>
      <c r="D8" s="21">
        <f>9500</f>
        <v>9500</v>
      </c>
      <c r="E8" s="22">
        <f>76</f>
        <v>76</v>
      </c>
      <c r="F8" s="21">
        <v>77</v>
      </c>
      <c r="G8" s="21">
        <v>78</v>
      </c>
    </row>
    <row r="9" spans="1:7" ht="24.75" customHeight="1">
      <c r="A9" s="10">
        <v>6</v>
      </c>
      <c r="B9" s="20" t="s">
        <v>8</v>
      </c>
      <c r="C9" s="20" t="s">
        <v>12</v>
      </c>
      <c r="D9" s="21">
        <f>9000</f>
        <v>9000</v>
      </c>
      <c r="E9" s="22">
        <f>64</f>
        <v>64</v>
      </c>
      <c r="F9" s="21">
        <v>64</v>
      </c>
      <c r="G9" s="21">
        <v>64</v>
      </c>
    </row>
    <row r="10" spans="1:7" ht="24.75" customHeight="1">
      <c r="A10" s="10">
        <v>7</v>
      </c>
      <c r="B10" s="20" t="s">
        <v>8</v>
      </c>
      <c r="C10" s="20" t="s">
        <v>12</v>
      </c>
      <c r="D10" s="21">
        <f>8900</f>
        <v>8900</v>
      </c>
      <c r="E10" s="22">
        <f>3</f>
        <v>3</v>
      </c>
      <c r="F10" s="21">
        <v>3</v>
      </c>
      <c r="G10" s="21">
        <v>3</v>
      </c>
    </row>
    <row r="11" spans="1:7" ht="24.75" customHeight="1">
      <c r="A11" s="10">
        <v>8</v>
      </c>
      <c r="B11" s="20" t="s">
        <v>8</v>
      </c>
      <c r="C11" s="20" t="s">
        <v>12</v>
      </c>
      <c r="D11" s="21">
        <f>8700</f>
        <v>8700</v>
      </c>
      <c r="E11" s="22">
        <f>5</f>
        <v>5</v>
      </c>
      <c r="F11" s="21">
        <v>5</v>
      </c>
      <c r="G11" s="21">
        <v>4</v>
      </c>
    </row>
    <row r="12" spans="1:7" ht="24.75" customHeight="1">
      <c r="A12" s="10">
        <v>9</v>
      </c>
      <c r="B12" s="20" t="s">
        <v>9</v>
      </c>
      <c r="C12" s="20" t="s">
        <v>13</v>
      </c>
      <c r="D12" s="21">
        <f>8000</f>
        <v>8000</v>
      </c>
      <c r="E12" s="22">
        <f>41</f>
        <v>41</v>
      </c>
      <c r="F12" s="21">
        <v>47</v>
      </c>
      <c r="G12" s="21">
        <v>49</v>
      </c>
    </row>
    <row r="13" spans="1:7" ht="24.75" customHeight="1">
      <c r="A13" s="10">
        <v>10</v>
      </c>
      <c r="B13" s="20" t="s">
        <v>9</v>
      </c>
      <c r="C13" s="20" t="s">
        <v>13</v>
      </c>
      <c r="D13" s="21">
        <f>7600</f>
        <v>7600</v>
      </c>
      <c r="E13" s="22">
        <f>8</f>
        <v>8</v>
      </c>
      <c r="F13" s="21">
        <v>8</v>
      </c>
      <c r="G13" s="21">
        <v>8</v>
      </c>
    </row>
    <row r="14" spans="1:7" ht="24.75" customHeight="1">
      <c r="A14" s="10">
        <v>11</v>
      </c>
      <c r="B14" s="20" t="s">
        <v>9</v>
      </c>
      <c r="C14" s="20" t="s">
        <v>13</v>
      </c>
      <c r="D14" s="21">
        <f>7000</f>
        <v>7000</v>
      </c>
      <c r="E14" s="22">
        <f>15</f>
        <v>15</v>
      </c>
      <c r="F14" s="21">
        <v>14</v>
      </c>
      <c r="G14" s="21">
        <v>14</v>
      </c>
    </row>
    <row r="15" spans="1:7" ht="24.75" customHeight="1">
      <c r="A15" s="10">
        <v>12</v>
      </c>
      <c r="B15" s="20" t="s">
        <v>9</v>
      </c>
      <c r="C15" s="20" t="s">
        <v>13</v>
      </c>
      <c r="D15" s="21">
        <f>6600</f>
        <v>6600</v>
      </c>
      <c r="E15" s="22">
        <f>4</f>
        <v>4</v>
      </c>
      <c r="F15" s="21">
        <v>5</v>
      </c>
      <c r="G15" s="21">
        <v>5</v>
      </c>
    </row>
    <row r="16" spans="1:7" ht="24.75" customHeight="1">
      <c r="A16" s="10">
        <v>13</v>
      </c>
      <c r="B16" s="20" t="s">
        <v>9</v>
      </c>
      <c r="C16" s="20" t="s">
        <v>13</v>
      </c>
      <c r="D16" s="21">
        <f>6000</f>
        <v>6000</v>
      </c>
      <c r="E16" s="22">
        <f>3</f>
        <v>3</v>
      </c>
      <c r="F16" s="21">
        <v>3</v>
      </c>
      <c r="G16" s="21">
        <v>3</v>
      </c>
    </row>
    <row r="17" spans="1:7" ht="24.75" customHeight="1">
      <c r="A17" s="10">
        <v>14</v>
      </c>
      <c r="B17" s="20" t="s">
        <v>9</v>
      </c>
      <c r="C17" s="20" t="s">
        <v>13</v>
      </c>
      <c r="D17" s="21">
        <f>5400</f>
        <v>5400</v>
      </c>
      <c r="E17" s="22">
        <f>18</f>
        <v>18</v>
      </c>
      <c r="F17" s="21">
        <v>19</v>
      </c>
      <c r="G17" s="21">
        <v>19</v>
      </c>
    </row>
    <row r="18" spans="1:7" ht="24.75" customHeight="1">
      <c r="A18" s="10">
        <v>15</v>
      </c>
      <c r="B18" s="20" t="s">
        <v>10</v>
      </c>
      <c r="C18" s="20" t="s">
        <v>14</v>
      </c>
      <c r="D18" s="21">
        <f>5400</f>
        <v>5400</v>
      </c>
      <c r="E18" s="22">
        <f>9</f>
        <v>9</v>
      </c>
      <c r="F18" s="21">
        <v>10</v>
      </c>
      <c r="G18" s="21">
        <v>10</v>
      </c>
    </row>
    <row r="19" spans="1:7" ht="24.75" customHeight="1">
      <c r="A19" s="10">
        <v>16</v>
      </c>
      <c r="B19" s="20" t="s">
        <v>10</v>
      </c>
      <c r="C19" s="20" t="s">
        <v>14</v>
      </c>
      <c r="D19" s="21">
        <f>4800</f>
        <v>4800</v>
      </c>
      <c r="E19" s="22">
        <f>21</f>
        <v>21</v>
      </c>
      <c r="F19" s="21">
        <v>22</v>
      </c>
      <c r="G19" s="21">
        <v>22</v>
      </c>
    </row>
    <row r="20" spans="1:7" ht="24.75" customHeight="1">
      <c r="A20" s="10">
        <v>17</v>
      </c>
      <c r="B20" s="20" t="s">
        <v>10</v>
      </c>
      <c r="C20" s="20" t="s">
        <v>14</v>
      </c>
      <c r="D20" s="21">
        <f>4600</f>
        <v>4600</v>
      </c>
      <c r="E20" s="22">
        <f>93</f>
        <v>93</v>
      </c>
      <c r="F20" s="21">
        <v>99</v>
      </c>
      <c r="G20" s="21">
        <v>102</v>
      </c>
    </row>
    <row r="21" spans="1:7" ht="24.75" customHeight="1">
      <c r="A21" s="10">
        <v>18</v>
      </c>
      <c r="B21" s="20" t="s">
        <v>10</v>
      </c>
      <c r="C21" s="20" t="s">
        <v>14</v>
      </c>
      <c r="D21" s="21">
        <f>4200</f>
        <v>4200</v>
      </c>
      <c r="E21" s="22">
        <f>145</f>
        <v>145</v>
      </c>
      <c r="F21" s="21">
        <v>138</v>
      </c>
      <c r="G21" s="21">
        <v>138</v>
      </c>
    </row>
    <row r="22" spans="1:7" ht="24.75" customHeight="1">
      <c r="A22" s="10">
        <v>19</v>
      </c>
      <c r="B22" s="20" t="s">
        <v>11</v>
      </c>
      <c r="C22" s="20" t="s">
        <v>15</v>
      </c>
      <c r="D22" s="21">
        <f>2800</f>
        <v>2800</v>
      </c>
      <c r="E22" s="22">
        <f>78</f>
        <v>78</v>
      </c>
      <c r="F22" s="21">
        <v>80</v>
      </c>
      <c r="G22" s="21">
        <v>79</v>
      </c>
    </row>
    <row r="23" spans="1:7" ht="24.75" customHeight="1">
      <c r="A23" s="10">
        <v>20</v>
      </c>
      <c r="B23" s="20" t="s">
        <v>11</v>
      </c>
      <c r="C23" s="20" t="s">
        <v>15</v>
      </c>
      <c r="D23" s="21">
        <f>2400</f>
        <v>2400</v>
      </c>
      <c r="E23" s="22">
        <f>43</f>
        <v>43</v>
      </c>
      <c r="F23" s="21">
        <v>45</v>
      </c>
      <c r="G23" s="21">
        <v>45</v>
      </c>
    </row>
    <row r="24" spans="1:7" ht="24.75" customHeight="1">
      <c r="A24" s="10">
        <v>21</v>
      </c>
      <c r="B24" s="20" t="s">
        <v>11</v>
      </c>
      <c r="C24" s="20" t="s">
        <v>15</v>
      </c>
      <c r="D24" s="21">
        <f>2000</f>
        <v>2000</v>
      </c>
      <c r="E24" s="22">
        <f>118</f>
        <v>118</v>
      </c>
      <c r="F24" s="21">
        <v>120</v>
      </c>
      <c r="G24" s="21">
        <v>123</v>
      </c>
    </row>
    <row r="25" spans="1:7" ht="24.75" customHeight="1">
      <c r="A25" s="10">
        <v>22</v>
      </c>
      <c r="B25" s="20" t="s">
        <v>11</v>
      </c>
      <c r="C25" s="20" t="s">
        <v>15</v>
      </c>
      <c r="D25" s="21">
        <f>1900</f>
        <v>1900</v>
      </c>
      <c r="E25" s="22">
        <f>16</f>
        <v>16</v>
      </c>
      <c r="F25" s="21">
        <v>15</v>
      </c>
      <c r="G25" s="21">
        <v>15</v>
      </c>
    </row>
    <row r="26" spans="1:7" ht="24.75" customHeight="1">
      <c r="A26" s="10">
        <v>23</v>
      </c>
      <c r="B26" s="20" t="s">
        <v>11</v>
      </c>
      <c r="C26" s="20" t="s">
        <v>15</v>
      </c>
      <c r="D26" s="21">
        <f>1800</f>
        <v>1800</v>
      </c>
      <c r="E26" s="22">
        <f>10</f>
        <v>10</v>
      </c>
      <c r="F26" s="21">
        <v>10</v>
      </c>
      <c r="G26" s="21">
        <v>10</v>
      </c>
    </row>
    <row r="27" spans="1:7" ht="24.75" customHeight="1">
      <c r="A27" s="10">
        <v>24</v>
      </c>
      <c r="B27" s="20" t="s">
        <v>16</v>
      </c>
      <c r="C27" s="20"/>
      <c r="D27" s="22"/>
      <c r="E27" s="22">
        <f>50</f>
        <v>50</v>
      </c>
      <c r="F27" s="21">
        <v>49</v>
      </c>
      <c r="G27" s="21">
        <v>50</v>
      </c>
    </row>
    <row r="28" spans="1:7" ht="24.75" customHeight="1">
      <c r="A28" s="10">
        <v>25</v>
      </c>
      <c r="B28" s="20" t="s">
        <v>17</v>
      </c>
      <c r="C28" s="20"/>
      <c r="D28" s="22"/>
      <c r="E28" s="22">
        <f>5</f>
        <v>5</v>
      </c>
      <c r="F28" s="21">
        <v>5</v>
      </c>
      <c r="G28" s="21">
        <v>6</v>
      </c>
    </row>
    <row r="29" spans="1:7" ht="24.75" customHeight="1">
      <c r="A29" s="10"/>
      <c r="B29" s="20"/>
      <c r="C29" s="10"/>
      <c r="D29" s="23" t="s">
        <v>18</v>
      </c>
      <c r="E29" s="23">
        <f>SUM(E4:E28)</f>
        <v>984</v>
      </c>
      <c r="F29" s="24">
        <f>SUM(F4:F28)</f>
        <v>996</v>
      </c>
      <c r="G29" s="24">
        <f>SUM(G4:G28)</f>
        <v>1002</v>
      </c>
    </row>
  </sheetData>
  <sheetProtection/>
  <printOptions gridLines="1"/>
  <pageMargins left="0.4330708661417323" right="0.4330708661417323" top="0.35433070866141736" bottom="0.35433070866141736" header="0" footer="0"/>
  <pageSetup fitToHeight="1" fitToWidth="1" horizontalDpi="600" verticalDpi="600" orientation="landscape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4.7109375" style="0" customWidth="1"/>
    <col min="2" max="2" width="20.7109375" style="0" customWidth="1"/>
    <col min="4" max="4" width="10.421875" style="0" customWidth="1"/>
    <col min="5" max="16" width="13.421875" style="0" customWidth="1"/>
  </cols>
  <sheetData>
    <row r="1" spans="2:16" ht="19.5" customHeight="1">
      <c r="B1" s="2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>
      <c r="B2" s="3"/>
      <c r="C2" s="3"/>
      <c r="D2" s="2" t="s">
        <v>21</v>
      </c>
      <c r="E2" s="4">
        <v>41729</v>
      </c>
      <c r="F2" s="4">
        <v>41759</v>
      </c>
      <c r="G2" s="4">
        <v>41790</v>
      </c>
      <c r="H2" s="4">
        <v>41820</v>
      </c>
      <c r="I2" s="4">
        <v>41851</v>
      </c>
      <c r="J2" s="4">
        <v>41882</v>
      </c>
      <c r="K2" s="4">
        <v>41912</v>
      </c>
      <c r="L2" s="4">
        <v>41943</v>
      </c>
      <c r="M2" s="4">
        <v>41973</v>
      </c>
      <c r="N2" s="4">
        <v>42004</v>
      </c>
      <c r="O2" s="4">
        <v>42035</v>
      </c>
      <c r="P2" s="4">
        <v>42063</v>
      </c>
    </row>
    <row r="3" spans="1:16" ht="46.5">
      <c r="A3" s="11" t="s">
        <v>0</v>
      </c>
      <c r="B3" s="5" t="s">
        <v>1</v>
      </c>
      <c r="C3" s="6" t="s">
        <v>2</v>
      </c>
      <c r="D3" s="5" t="s">
        <v>3</v>
      </c>
      <c r="E3" s="6" t="s">
        <v>4</v>
      </c>
      <c r="F3" s="6" t="s">
        <v>4</v>
      </c>
      <c r="G3" s="6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</row>
    <row r="4" spans="1:16" ht="18">
      <c r="A4" s="10">
        <v>1</v>
      </c>
      <c r="B4" s="7">
        <v>80000</v>
      </c>
      <c r="C4" s="8" t="s">
        <v>5</v>
      </c>
      <c r="D4" s="12" t="s">
        <v>19</v>
      </c>
      <c r="E4" s="12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</row>
    <row r="5" spans="1:16" ht="18">
      <c r="A5" s="10">
        <v>2</v>
      </c>
      <c r="B5" s="8" t="s">
        <v>7</v>
      </c>
      <c r="C5" s="8" t="s">
        <v>6</v>
      </c>
      <c r="D5" s="12" t="s">
        <v>19</v>
      </c>
      <c r="E5" s="12">
        <v>34</v>
      </c>
      <c r="F5" s="13">
        <v>34</v>
      </c>
      <c r="G5" s="13">
        <v>33</v>
      </c>
      <c r="H5" s="13">
        <v>32</v>
      </c>
      <c r="I5" s="13">
        <v>32</v>
      </c>
      <c r="J5" s="13">
        <v>31</v>
      </c>
      <c r="K5" s="13">
        <v>31</v>
      </c>
      <c r="L5" s="13">
        <v>30</v>
      </c>
      <c r="M5" s="13">
        <v>30</v>
      </c>
      <c r="N5" s="13">
        <v>28</v>
      </c>
      <c r="O5" s="13">
        <v>28</v>
      </c>
      <c r="P5" s="13">
        <v>28</v>
      </c>
    </row>
    <row r="6" spans="1:16" ht="18">
      <c r="A6" s="10">
        <v>3</v>
      </c>
      <c r="B6" s="8" t="s">
        <v>8</v>
      </c>
      <c r="C6" s="8" t="s">
        <v>12</v>
      </c>
      <c r="D6" s="12">
        <f>10500</f>
        <v>10500</v>
      </c>
      <c r="E6" s="12">
        <v>118</v>
      </c>
      <c r="F6" s="13">
        <v>118</v>
      </c>
      <c r="G6" s="13">
        <v>117</v>
      </c>
      <c r="H6" s="13">
        <v>117</v>
      </c>
      <c r="I6" s="13">
        <v>136</v>
      </c>
      <c r="J6" s="13">
        <v>139</v>
      </c>
      <c r="K6" s="13">
        <v>140</v>
      </c>
      <c r="L6" s="13">
        <v>140</v>
      </c>
      <c r="M6" s="13">
        <v>139</v>
      </c>
      <c r="N6" s="13">
        <v>138</v>
      </c>
      <c r="O6" s="13">
        <v>138</v>
      </c>
      <c r="P6" s="13">
        <v>138</v>
      </c>
    </row>
    <row r="7" spans="1:16" ht="18">
      <c r="A7" s="10">
        <v>4</v>
      </c>
      <c r="B7" s="8" t="s">
        <v>8</v>
      </c>
      <c r="C7" s="8" t="s">
        <v>12</v>
      </c>
      <c r="D7" s="12">
        <f>10000</f>
        <v>10000</v>
      </c>
      <c r="E7" s="12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2</v>
      </c>
    </row>
    <row r="8" spans="1:16" ht="18">
      <c r="A8" s="10">
        <v>5</v>
      </c>
      <c r="B8" s="8" t="s">
        <v>8</v>
      </c>
      <c r="C8" s="8" t="s">
        <v>12</v>
      </c>
      <c r="D8" s="12">
        <f>9500</f>
        <v>9500</v>
      </c>
      <c r="E8" s="12">
        <v>78</v>
      </c>
      <c r="F8" s="13">
        <v>78</v>
      </c>
      <c r="G8" s="13">
        <v>78</v>
      </c>
      <c r="H8" s="13">
        <v>80</v>
      </c>
      <c r="I8" s="13">
        <v>79</v>
      </c>
      <c r="J8" s="13">
        <v>79</v>
      </c>
      <c r="K8" s="13">
        <v>83</v>
      </c>
      <c r="L8" s="13">
        <v>83</v>
      </c>
      <c r="M8" s="13">
        <v>84</v>
      </c>
      <c r="N8" s="13">
        <v>83</v>
      </c>
      <c r="O8" s="13">
        <v>83</v>
      </c>
      <c r="P8" s="13">
        <v>82</v>
      </c>
    </row>
    <row r="9" spans="1:16" ht="18">
      <c r="A9" s="10">
        <v>6</v>
      </c>
      <c r="B9" s="8" t="s">
        <v>8</v>
      </c>
      <c r="C9" s="8" t="s">
        <v>12</v>
      </c>
      <c r="D9" s="12">
        <f>9000</f>
        <v>9000</v>
      </c>
      <c r="E9" s="12">
        <v>64</v>
      </c>
      <c r="F9" s="13">
        <v>64</v>
      </c>
      <c r="G9" s="13">
        <v>65</v>
      </c>
      <c r="H9" s="13">
        <v>64</v>
      </c>
      <c r="I9" s="13">
        <v>46</v>
      </c>
      <c r="J9" s="13">
        <v>47</v>
      </c>
      <c r="K9" s="13">
        <v>41</v>
      </c>
      <c r="L9" s="13">
        <v>42</v>
      </c>
      <c r="M9" s="13">
        <v>43</v>
      </c>
      <c r="N9" s="13">
        <v>40</v>
      </c>
      <c r="O9" s="13">
        <v>39</v>
      </c>
      <c r="P9" s="13">
        <v>39</v>
      </c>
    </row>
    <row r="10" spans="1:16" ht="18">
      <c r="A10" s="10">
        <v>7</v>
      </c>
      <c r="B10" s="8" t="s">
        <v>8</v>
      </c>
      <c r="C10" s="8" t="s">
        <v>12</v>
      </c>
      <c r="D10" s="12">
        <f>8900</f>
        <v>8900</v>
      </c>
      <c r="E10" s="12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13">
        <v>3</v>
      </c>
      <c r="N10" s="13">
        <v>3</v>
      </c>
      <c r="O10" s="13">
        <v>3</v>
      </c>
      <c r="P10" s="13">
        <v>3</v>
      </c>
    </row>
    <row r="11" spans="1:16" ht="18">
      <c r="A11" s="10">
        <v>8</v>
      </c>
      <c r="B11" s="8" t="s">
        <v>8</v>
      </c>
      <c r="C11" s="8" t="s">
        <v>12</v>
      </c>
      <c r="D11" s="12">
        <f>8700</f>
        <v>8700</v>
      </c>
      <c r="E11" s="12">
        <v>4</v>
      </c>
      <c r="F11" s="13">
        <v>4</v>
      </c>
      <c r="G11" s="13">
        <v>4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</row>
    <row r="12" spans="1:16" ht="18">
      <c r="A12" s="10">
        <v>9</v>
      </c>
      <c r="B12" s="8" t="s">
        <v>9</v>
      </c>
      <c r="C12" s="8" t="s">
        <v>13</v>
      </c>
      <c r="D12" s="12">
        <f>8000</f>
        <v>8000</v>
      </c>
      <c r="E12" s="12">
        <v>53</v>
      </c>
      <c r="F12" s="13">
        <v>57</v>
      </c>
      <c r="G12" s="13">
        <v>56</v>
      </c>
      <c r="H12" s="13">
        <v>53</v>
      </c>
      <c r="I12" s="13">
        <v>56</v>
      </c>
      <c r="J12" s="13">
        <v>59</v>
      </c>
      <c r="K12" s="13">
        <v>59</v>
      </c>
      <c r="L12" s="13">
        <v>58</v>
      </c>
      <c r="M12" s="13">
        <v>59</v>
      </c>
      <c r="N12" s="13">
        <v>59</v>
      </c>
      <c r="O12" s="13">
        <v>60</v>
      </c>
      <c r="P12" s="13">
        <v>61</v>
      </c>
    </row>
    <row r="13" spans="1:16" ht="18">
      <c r="A13" s="10">
        <v>10</v>
      </c>
      <c r="B13" s="8" t="s">
        <v>9</v>
      </c>
      <c r="C13" s="8" t="s">
        <v>13</v>
      </c>
      <c r="D13" s="12">
        <f>7600</f>
        <v>7600</v>
      </c>
      <c r="E13" s="12">
        <v>9</v>
      </c>
      <c r="F13" s="13">
        <v>9</v>
      </c>
      <c r="G13" s="13">
        <v>9</v>
      </c>
      <c r="H13" s="13">
        <v>9</v>
      </c>
      <c r="I13" s="13">
        <v>9</v>
      </c>
      <c r="J13" s="13">
        <v>9</v>
      </c>
      <c r="K13" s="13">
        <v>9</v>
      </c>
      <c r="L13" s="13">
        <v>9</v>
      </c>
      <c r="M13" s="13">
        <v>8</v>
      </c>
      <c r="N13" s="13">
        <v>7</v>
      </c>
      <c r="O13" s="13">
        <v>7</v>
      </c>
      <c r="P13" s="13">
        <v>7</v>
      </c>
    </row>
    <row r="14" spans="1:16" ht="18">
      <c r="A14" s="10">
        <v>11</v>
      </c>
      <c r="B14" s="8" t="s">
        <v>9</v>
      </c>
      <c r="C14" s="8" t="s">
        <v>13</v>
      </c>
      <c r="D14" s="12">
        <f>7000</f>
        <v>7000</v>
      </c>
      <c r="E14" s="12">
        <v>13</v>
      </c>
      <c r="F14" s="13">
        <v>13</v>
      </c>
      <c r="G14" s="13">
        <v>14</v>
      </c>
      <c r="H14" s="13">
        <v>13</v>
      </c>
      <c r="I14" s="13">
        <v>18</v>
      </c>
      <c r="J14" s="13">
        <v>21</v>
      </c>
      <c r="K14" s="13">
        <v>22</v>
      </c>
      <c r="L14" s="13">
        <v>23</v>
      </c>
      <c r="M14" s="13">
        <v>23</v>
      </c>
      <c r="N14" s="13">
        <v>25</v>
      </c>
      <c r="O14" s="13">
        <v>26</v>
      </c>
      <c r="P14" s="13">
        <v>26</v>
      </c>
    </row>
    <row r="15" spans="1:16" ht="18">
      <c r="A15" s="10">
        <v>12</v>
      </c>
      <c r="B15" s="8" t="s">
        <v>9</v>
      </c>
      <c r="C15" s="8" t="s">
        <v>13</v>
      </c>
      <c r="D15" s="12">
        <f>6600</f>
        <v>6600</v>
      </c>
      <c r="E15" s="12">
        <v>4</v>
      </c>
      <c r="F15" s="13">
        <v>4</v>
      </c>
      <c r="G15" s="13">
        <v>4</v>
      </c>
      <c r="H15" s="13">
        <v>4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2</v>
      </c>
      <c r="O15" s="13">
        <v>2</v>
      </c>
      <c r="P15" s="13">
        <v>2</v>
      </c>
    </row>
    <row r="16" spans="1:16" ht="18">
      <c r="A16" s="10">
        <v>13</v>
      </c>
      <c r="B16" s="8" t="s">
        <v>9</v>
      </c>
      <c r="C16" s="8" t="s">
        <v>13</v>
      </c>
      <c r="D16" s="12">
        <f>6000</f>
        <v>6000</v>
      </c>
      <c r="E16" s="12">
        <v>3</v>
      </c>
      <c r="F16" s="13">
        <v>3</v>
      </c>
      <c r="G16" s="13">
        <v>3</v>
      </c>
      <c r="H16" s="13">
        <v>3</v>
      </c>
      <c r="I16" s="13">
        <v>5</v>
      </c>
      <c r="J16" s="13">
        <v>6</v>
      </c>
      <c r="K16" s="13">
        <v>6</v>
      </c>
      <c r="L16" s="13">
        <v>6</v>
      </c>
      <c r="M16" s="13">
        <v>6</v>
      </c>
      <c r="N16" s="13">
        <v>6</v>
      </c>
      <c r="O16" s="13">
        <v>6</v>
      </c>
      <c r="P16" s="13">
        <v>6</v>
      </c>
    </row>
    <row r="17" spans="1:16" ht="18">
      <c r="A17" s="10">
        <v>14</v>
      </c>
      <c r="B17" s="8" t="s">
        <v>9</v>
      </c>
      <c r="C17" s="8" t="s">
        <v>13</v>
      </c>
      <c r="D17" s="12">
        <f>5400</f>
        <v>5400</v>
      </c>
      <c r="E17" s="12">
        <v>18</v>
      </c>
      <c r="F17" s="13">
        <v>19</v>
      </c>
      <c r="G17" s="13">
        <v>19</v>
      </c>
      <c r="H17" s="13">
        <v>18</v>
      </c>
      <c r="I17" s="13">
        <v>16</v>
      </c>
      <c r="J17" s="13">
        <v>19</v>
      </c>
      <c r="K17" s="13">
        <v>20</v>
      </c>
      <c r="L17" s="13">
        <v>20</v>
      </c>
      <c r="M17" s="13">
        <v>21</v>
      </c>
      <c r="N17" s="13">
        <v>24</v>
      </c>
      <c r="O17" s="13">
        <v>22</v>
      </c>
      <c r="P17" s="13">
        <v>22</v>
      </c>
    </row>
    <row r="18" spans="1:16" ht="18">
      <c r="A18" s="10">
        <v>15</v>
      </c>
      <c r="B18" s="8" t="s">
        <v>10</v>
      </c>
      <c r="C18" s="8" t="s">
        <v>14</v>
      </c>
      <c r="D18" s="12">
        <f>5400</f>
        <v>5400</v>
      </c>
      <c r="E18" s="12">
        <v>10</v>
      </c>
      <c r="F18" s="13">
        <v>9</v>
      </c>
      <c r="G18" s="13">
        <v>9</v>
      </c>
      <c r="H18" s="13">
        <v>8</v>
      </c>
      <c r="I18" s="13">
        <v>9</v>
      </c>
      <c r="J18" s="13">
        <v>8</v>
      </c>
      <c r="K18" s="13">
        <v>8</v>
      </c>
      <c r="L18" s="13">
        <v>8</v>
      </c>
      <c r="M18" s="13">
        <v>7</v>
      </c>
      <c r="N18" s="13">
        <v>7</v>
      </c>
      <c r="O18" s="13">
        <v>7</v>
      </c>
      <c r="P18" s="13">
        <v>7</v>
      </c>
    </row>
    <row r="19" spans="1:16" ht="18">
      <c r="A19" s="10">
        <v>16</v>
      </c>
      <c r="B19" s="8" t="s">
        <v>10</v>
      </c>
      <c r="C19" s="8" t="s">
        <v>14</v>
      </c>
      <c r="D19" s="12">
        <f>4800</f>
        <v>4800</v>
      </c>
      <c r="E19" s="12">
        <v>25</v>
      </c>
      <c r="F19" s="13">
        <v>26</v>
      </c>
      <c r="G19" s="13">
        <v>26</v>
      </c>
      <c r="H19" s="13">
        <v>26</v>
      </c>
      <c r="I19" s="13">
        <v>27</v>
      </c>
      <c r="J19" s="13">
        <v>27</v>
      </c>
      <c r="K19" s="13">
        <v>27</v>
      </c>
      <c r="L19" s="13">
        <v>29</v>
      </c>
      <c r="M19" s="13">
        <v>29</v>
      </c>
      <c r="N19" s="13">
        <v>28</v>
      </c>
      <c r="O19" s="13">
        <v>28</v>
      </c>
      <c r="P19" s="13">
        <v>28</v>
      </c>
    </row>
    <row r="20" spans="1:16" ht="18">
      <c r="A20" s="10">
        <v>17</v>
      </c>
      <c r="B20" s="8" t="s">
        <v>10</v>
      </c>
      <c r="C20" s="8" t="s">
        <v>14</v>
      </c>
      <c r="D20" s="12">
        <f>4600</f>
        <v>4600</v>
      </c>
      <c r="E20" s="12">
        <v>109</v>
      </c>
      <c r="F20" s="13">
        <v>109</v>
      </c>
      <c r="G20" s="13">
        <v>111</v>
      </c>
      <c r="H20" s="13">
        <v>111</v>
      </c>
      <c r="I20" s="13">
        <v>109</v>
      </c>
      <c r="J20" s="13">
        <v>108</v>
      </c>
      <c r="K20" s="13">
        <v>109</v>
      </c>
      <c r="L20" s="13">
        <v>107</v>
      </c>
      <c r="M20" s="13">
        <v>107</v>
      </c>
      <c r="N20" s="13">
        <v>103</v>
      </c>
      <c r="O20" s="13">
        <v>103</v>
      </c>
      <c r="P20" s="13">
        <v>102</v>
      </c>
    </row>
    <row r="21" spans="1:16" ht="18">
      <c r="A21" s="10">
        <v>18</v>
      </c>
      <c r="B21" s="8" t="s">
        <v>10</v>
      </c>
      <c r="C21" s="8" t="s">
        <v>14</v>
      </c>
      <c r="D21" s="12">
        <f>4200</f>
        <v>4200</v>
      </c>
      <c r="E21" s="12">
        <v>128</v>
      </c>
      <c r="F21" s="13">
        <v>128</v>
      </c>
      <c r="G21" s="13">
        <v>126</v>
      </c>
      <c r="H21" s="13">
        <v>126</v>
      </c>
      <c r="I21" s="13">
        <v>126</v>
      </c>
      <c r="J21" s="13">
        <v>125</v>
      </c>
      <c r="K21" s="13">
        <v>124</v>
      </c>
      <c r="L21" s="13">
        <v>125</v>
      </c>
      <c r="M21" s="13">
        <v>124</v>
      </c>
      <c r="N21" s="13">
        <v>127</v>
      </c>
      <c r="O21" s="13">
        <v>134</v>
      </c>
      <c r="P21" s="13">
        <v>132</v>
      </c>
    </row>
    <row r="22" spans="1:16" ht="18">
      <c r="A22" s="10">
        <v>19</v>
      </c>
      <c r="B22" s="8" t="s">
        <v>11</v>
      </c>
      <c r="C22" s="8" t="s">
        <v>15</v>
      </c>
      <c r="D22" s="12">
        <f>2800</f>
        <v>2800</v>
      </c>
      <c r="E22" s="12">
        <v>85</v>
      </c>
      <c r="F22" s="13">
        <v>85</v>
      </c>
      <c r="G22" s="13">
        <v>88</v>
      </c>
      <c r="H22" s="13">
        <v>88</v>
      </c>
      <c r="I22" s="13">
        <v>94</v>
      </c>
      <c r="J22" s="13">
        <v>94</v>
      </c>
      <c r="K22" s="13">
        <v>94</v>
      </c>
      <c r="L22" s="13">
        <v>91</v>
      </c>
      <c r="M22" s="13">
        <v>91</v>
      </c>
      <c r="N22" s="13">
        <v>91</v>
      </c>
      <c r="O22" s="13">
        <v>87</v>
      </c>
      <c r="P22" s="13">
        <v>87</v>
      </c>
    </row>
    <row r="23" spans="1:16" ht="18">
      <c r="A23" s="10">
        <v>20</v>
      </c>
      <c r="B23" s="8" t="s">
        <v>11</v>
      </c>
      <c r="C23" s="8" t="s">
        <v>15</v>
      </c>
      <c r="D23" s="12">
        <f>2400</f>
        <v>2400</v>
      </c>
      <c r="E23" s="12">
        <v>43</v>
      </c>
      <c r="F23" s="13">
        <v>43</v>
      </c>
      <c r="G23" s="13">
        <v>42</v>
      </c>
      <c r="H23" s="13">
        <v>42</v>
      </c>
      <c r="I23" s="13">
        <v>36</v>
      </c>
      <c r="J23" s="13">
        <v>36</v>
      </c>
      <c r="K23" s="13">
        <v>36</v>
      </c>
      <c r="L23" s="13">
        <v>36</v>
      </c>
      <c r="M23" s="13">
        <v>36</v>
      </c>
      <c r="N23" s="13">
        <v>36</v>
      </c>
      <c r="O23" s="13">
        <v>36</v>
      </c>
      <c r="P23" s="13">
        <v>36</v>
      </c>
    </row>
    <row r="24" spans="1:16" ht="18">
      <c r="A24" s="10">
        <v>21</v>
      </c>
      <c r="B24" s="8" t="s">
        <v>11</v>
      </c>
      <c r="C24" s="8" t="s">
        <v>15</v>
      </c>
      <c r="D24" s="12">
        <f>2000</f>
        <v>2000</v>
      </c>
      <c r="E24" s="12">
        <v>122</v>
      </c>
      <c r="F24" s="13">
        <v>122</v>
      </c>
      <c r="G24" s="13">
        <v>118</v>
      </c>
      <c r="H24" s="13">
        <v>118</v>
      </c>
      <c r="I24" s="13">
        <v>118</v>
      </c>
      <c r="J24" s="13">
        <v>123</v>
      </c>
      <c r="K24" s="13">
        <v>124</v>
      </c>
      <c r="L24" s="13">
        <v>123</v>
      </c>
      <c r="M24" s="13">
        <v>126</v>
      </c>
      <c r="N24" s="13">
        <v>124</v>
      </c>
      <c r="O24" s="13">
        <v>125</v>
      </c>
      <c r="P24" s="13">
        <v>128</v>
      </c>
    </row>
    <row r="25" spans="1:16" ht="18">
      <c r="A25" s="10">
        <v>22</v>
      </c>
      <c r="B25" s="8" t="s">
        <v>11</v>
      </c>
      <c r="C25" s="8" t="s">
        <v>15</v>
      </c>
      <c r="D25" s="12">
        <f>1900</f>
        <v>1900</v>
      </c>
      <c r="E25" s="12">
        <v>15</v>
      </c>
      <c r="F25" s="13">
        <v>15</v>
      </c>
      <c r="G25" s="13">
        <v>15</v>
      </c>
      <c r="H25" s="13">
        <v>15</v>
      </c>
      <c r="I25" s="13">
        <v>14</v>
      </c>
      <c r="J25" s="13">
        <v>14</v>
      </c>
      <c r="K25" s="13">
        <v>14</v>
      </c>
      <c r="L25" s="13">
        <v>14</v>
      </c>
      <c r="M25" s="13">
        <v>14</v>
      </c>
      <c r="N25" s="13">
        <v>14</v>
      </c>
      <c r="O25" s="13">
        <v>14</v>
      </c>
      <c r="P25" s="13">
        <v>14</v>
      </c>
    </row>
    <row r="26" spans="1:16" ht="18">
      <c r="A26" s="10">
        <v>23</v>
      </c>
      <c r="B26" s="8" t="s">
        <v>11</v>
      </c>
      <c r="C26" s="8" t="s">
        <v>15</v>
      </c>
      <c r="D26" s="12">
        <f>1800</f>
        <v>1800</v>
      </c>
      <c r="E26" s="12">
        <v>10</v>
      </c>
      <c r="F26" s="13">
        <v>10</v>
      </c>
      <c r="G26" s="13">
        <v>10</v>
      </c>
      <c r="H26" s="13">
        <v>10</v>
      </c>
      <c r="I26" s="13">
        <v>10</v>
      </c>
      <c r="J26" s="13">
        <v>10</v>
      </c>
      <c r="K26" s="13">
        <v>10</v>
      </c>
      <c r="L26" s="13">
        <v>10</v>
      </c>
      <c r="M26" s="13">
        <v>10</v>
      </c>
      <c r="N26" s="13">
        <v>10</v>
      </c>
      <c r="O26" s="13">
        <v>10</v>
      </c>
      <c r="P26" s="13">
        <v>10</v>
      </c>
    </row>
    <row r="27" spans="1:16" ht="18">
      <c r="A27" s="10">
        <v>24</v>
      </c>
      <c r="B27" s="8" t="s">
        <v>16</v>
      </c>
      <c r="C27" s="8"/>
      <c r="D27" s="13"/>
      <c r="E27" s="12">
        <v>59</v>
      </c>
      <c r="F27" s="13">
        <v>60</v>
      </c>
      <c r="G27" s="13">
        <v>66</v>
      </c>
      <c r="H27" s="13">
        <v>61</v>
      </c>
      <c r="I27" s="13">
        <v>66</v>
      </c>
      <c r="J27" s="13">
        <v>69</v>
      </c>
      <c r="K27" s="13">
        <v>74</v>
      </c>
      <c r="L27" s="13">
        <v>74</v>
      </c>
      <c r="M27" s="13">
        <v>56</v>
      </c>
      <c r="N27" s="13">
        <v>56</v>
      </c>
      <c r="O27" s="13">
        <v>58</v>
      </c>
      <c r="P27" s="13">
        <v>51</v>
      </c>
    </row>
    <row r="28" spans="1:16" ht="18">
      <c r="A28" s="10">
        <v>25</v>
      </c>
      <c r="B28" s="8" t="s">
        <v>17</v>
      </c>
      <c r="C28" s="8"/>
      <c r="D28" s="13"/>
      <c r="E28" s="12">
        <v>8</v>
      </c>
      <c r="F28" s="13">
        <v>7</v>
      </c>
      <c r="G28" s="13">
        <v>7</v>
      </c>
      <c r="H28" s="13">
        <v>1</v>
      </c>
      <c r="I28" s="13">
        <v>1</v>
      </c>
      <c r="J28" s="13">
        <v>2</v>
      </c>
      <c r="K28" s="13">
        <v>2</v>
      </c>
      <c r="L28" s="13">
        <v>3</v>
      </c>
      <c r="M28" s="13">
        <v>3</v>
      </c>
      <c r="N28" s="13">
        <v>5</v>
      </c>
      <c r="O28" s="13">
        <v>5</v>
      </c>
      <c r="P28" s="13">
        <v>5</v>
      </c>
    </row>
    <row r="29" spans="1:16" ht="18">
      <c r="A29" s="10"/>
      <c r="B29" s="8"/>
      <c r="C29" s="9"/>
      <c r="D29" s="14" t="s">
        <v>18</v>
      </c>
      <c r="E29" s="15">
        <f aca="true" t="shared" si="0" ref="E29:P29">SUM(E4:E28)</f>
        <v>1018</v>
      </c>
      <c r="F29" s="15">
        <f t="shared" si="0"/>
        <v>1023</v>
      </c>
      <c r="G29" s="15">
        <f t="shared" si="0"/>
        <v>1026</v>
      </c>
      <c r="H29" s="15">
        <f t="shared" si="0"/>
        <v>1008</v>
      </c>
      <c r="I29" s="15">
        <f t="shared" si="0"/>
        <v>1019</v>
      </c>
      <c r="J29" s="15">
        <f t="shared" si="0"/>
        <v>1038</v>
      </c>
      <c r="K29" s="15">
        <f t="shared" si="0"/>
        <v>1045</v>
      </c>
      <c r="L29" s="15">
        <f t="shared" si="0"/>
        <v>1043</v>
      </c>
      <c r="M29" s="15">
        <f t="shared" si="0"/>
        <v>1028</v>
      </c>
      <c r="N29" s="15">
        <f t="shared" si="0"/>
        <v>1022</v>
      </c>
      <c r="O29" s="15">
        <f t="shared" si="0"/>
        <v>1027</v>
      </c>
      <c r="P29" s="15">
        <f t="shared" si="0"/>
        <v>1020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5.00390625" style="0" customWidth="1"/>
    <col min="2" max="2" width="17.7109375" style="0" customWidth="1"/>
    <col min="4" max="4" width="11.8515625" style="0" customWidth="1"/>
    <col min="5" max="14" width="13.421875" style="0" customWidth="1"/>
    <col min="15" max="16" width="13.57421875" style="0" customWidth="1"/>
  </cols>
  <sheetData>
    <row r="1" spans="1:10" ht="21">
      <c r="A1" s="16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ht="18">
      <c r="A2" s="10"/>
      <c r="B2" s="10"/>
      <c r="C2" s="10"/>
      <c r="D2" s="2" t="s">
        <v>21</v>
      </c>
      <c r="E2" s="17">
        <v>42094</v>
      </c>
      <c r="F2" s="17">
        <v>42124</v>
      </c>
      <c r="G2" s="17">
        <v>42155</v>
      </c>
      <c r="H2" s="17">
        <v>42185</v>
      </c>
      <c r="I2" s="17">
        <v>42216</v>
      </c>
      <c r="J2" s="17">
        <v>42247</v>
      </c>
      <c r="K2" s="17">
        <v>42277</v>
      </c>
      <c r="L2" s="17">
        <v>42308</v>
      </c>
      <c r="M2" s="17">
        <v>42338</v>
      </c>
      <c r="N2" s="17">
        <v>42369</v>
      </c>
      <c r="O2" s="17">
        <v>42400</v>
      </c>
      <c r="P2" s="17">
        <v>42429</v>
      </c>
    </row>
    <row r="3" spans="1:16" ht="72">
      <c r="A3" s="11" t="s">
        <v>0</v>
      </c>
      <c r="B3" s="11" t="s">
        <v>1</v>
      </c>
      <c r="C3" s="18" t="s">
        <v>2</v>
      </c>
      <c r="D3" s="11" t="s">
        <v>3</v>
      </c>
      <c r="E3" s="18" t="s">
        <v>4</v>
      </c>
      <c r="F3" s="18" t="s">
        <v>4</v>
      </c>
      <c r="G3" s="18" t="s">
        <v>4</v>
      </c>
      <c r="H3" s="18" t="s">
        <v>4</v>
      </c>
      <c r="I3" s="18" t="s">
        <v>4</v>
      </c>
      <c r="J3" s="18" t="s">
        <v>4</v>
      </c>
      <c r="K3" s="18" t="s">
        <v>4</v>
      </c>
      <c r="L3" s="18" t="s">
        <v>4</v>
      </c>
      <c r="M3" s="18" t="s">
        <v>4</v>
      </c>
      <c r="N3" s="18" t="s">
        <v>4</v>
      </c>
      <c r="O3" s="18" t="s">
        <v>4</v>
      </c>
      <c r="P3" s="18" t="s">
        <v>4</v>
      </c>
    </row>
    <row r="4" spans="1:16" ht="18">
      <c r="A4" s="10">
        <v>1</v>
      </c>
      <c r="B4" s="19">
        <v>80000</v>
      </c>
      <c r="C4" s="20" t="s">
        <v>5</v>
      </c>
      <c r="D4" s="21" t="s">
        <v>19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</row>
    <row r="5" spans="1:16" ht="18">
      <c r="A5" s="10">
        <v>2</v>
      </c>
      <c r="B5" s="20" t="s">
        <v>7</v>
      </c>
      <c r="C5" s="20" t="s">
        <v>6</v>
      </c>
      <c r="D5" s="21" t="s">
        <v>19</v>
      </c>
      <c r="E5" s="22">
        <v>27</v>
      </c>
      <c r="F5" s="22">
        <v>27</v>
      </c>
      <c r="G5" s="22">
        <v>27</v>
      </c>
      <c r="H5" s="22">
        <v>40</v>
      </c>
      <c r="I5" s="22">
        <v>40</v>
      </c>
      <c r="J5" s="22">
        <v>40</v>
      </c>
      <c r="K5" s="22">
        <v>37</v>
      </c>
      <c r="L5" s="22">
        <v>37</v>
      </c>
      <c r="M5" s="22">
        <v>37</v>
      </c>
      <c r="N5" s="22">
        <v>36</v>
      </c>
      <c r="O5" s="22">
        <v>33</v>
      </c>
      <c r="P5" s="22">
        <v>32</v>
      </c>
    </row>
    <row r="6" spans="1:16" ht="18">
      <c r="A6" s="10">
        <v>3</v>
      </c>
      <c r="B6" s="20" t="s">
        <v>8</v>
      </c>
      <c r="C6" s="20" t="s">
        <v>12</v>
      </c>
      <c r="D6" s="21">
        <f>10500</f>
        <v>10500</v>
      </c>
      <c r="E6" s="22">
        <v>140</v>
      </c>
      <c r="F6" s="22">
        <v>140</v>
      </c>
      <c r="G6" s="22">
        <v>141</v>
      </c>
      <c r="H6" s="22">
        <v>128</v>
      </c>
      <c r="I6" s="22">
        <v>126</v>
      </c>
      <c r="J6" s="22">
        <v>140</v>
      </c>
      <c r="K6" s="22">
        <v>140</v>
      </c>
      <c r="L6" s="22">
        <v>139</v>
      </c>
      <c r="M6" s="22">
        <v>139</v>
      </c>
      <c r="N6" s="22">
        <v>139</v>
      </c>
      <c r="O6" s="22">
        <v>139</v>
      </c>
      <c r="P6" s="22">
        <v>139</v>
      </c>
    </row>
    <row r="7" spans="1:16" ht="18">
      <c r="A7" s="10">
        <v>4</v>
      </c>
      <c r="B7" s="20" t="s">
        <v>8</v>
      </c>
      <c r="C7" s="20" t="s">
        <v>12</v>
      </c>
      <c r="D7" s="21">
        <f>10000</f>
        <v>10000</v>
      </c>
      <c r="E7" s="22">
        <v>2</v>
      </c>
      <c r="F7" s="22">
        <v>2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3</v>
      </c>
      <c r="N7" s="22">
        <v>3</v>
      </c>
      <c r="O7" s="22">
        <v>3</v>
      </c>
      <c r="P7" s="22">
        <v>3</v>
      </c>
    </row>
    <row r="8" spans="1:16" ht="18">
      <c r="A8" s="10">
        <v>5</v>
      </c>
      <c r="B8" s="20" t="s">
        <v>8</v>
      </c>
      <c r="C8" s="20" t="s">
        <v>12</v>
      </c>
      <c r="D8" s="21">
        <f>9500</f>
        <v>9500</v>
      </c>
      <c r="E8" s="22">
        <v>82</v>
      </c>
      <c r="F8" s="22">
        <v>82</v>
      </c>
      <c r="G8" s="22">
        <v>82</v>
      </c>
      <c r="H8" s="22">
        <v>83</v>
      </c>
      <c r="I8" s="22">
        <v>83</v>
      </c>
      <c r="J8" s="22">
        <v>86</v>
      </c>
      <c r="K8" s="22">
        <v>86</v>
      </c>
      <c r="L8" s="22">
        <v>85</v>
      </c>
      <c r="M8" s="22">
        <v>85</v>
      </c>
      <c r="N8" s="22">
        <v>84</v>
      </c>
      <c r="O8" s="22">
        <v>82</v>
      </c>
      <c r="P8" s="22">
        <v>82</v>
      </c>
    </row>
    <row r="9" spans="1:16" ht="18">
      <c r="A9" s="10">
        <v>6</v>
      </c>
      <c r="B9" s="20" t="s">
        <v>8</v>
      </c>
      <c r="C9" s="20" t="s">
        <v>12</v>
      </c>
      <c r="D9" s="21">
        <f>9000</f>
        <v>9000</v>
      </c>
      <c r="E9" s="22">
        <v>41</v>
      </c>
      <c r="F9" s="22">
        <v>42</v>
      </c>
      <c r="G9" s="22">
        <v>42</v>
      </c>
      <c r="H9" s="22">
        <v>42</v>
      </c>
      <c r="I9" s="22">
        <v>43</v>
      </c>
      <c r="J9" s="22">
        <v>35</v>
      </c>
      <c r="K9" s="22">
        <v>37</v>
      </c>
      <c r="L9" s="22">
        <v>37</v>
      </c>
      <c r="M9" s="22">
        <v>42</v>
      </c>
      <c r="N9" s="22">
        <v>41</v>
      </c>
      <c r="O9" s="22">
        <v>42</v>
      </c>
      <c r="P9" s="22">
        <v>42</v>
      </c>
    </row>
    <row r="10" spans="1:16" ht="18">
      <c r="A10" s="10">
        <v>7</v>
      </c>
      <c r="B10" s="20" t="s">
        <v>8</v>
      </c>
      <c r="C10" s="20" t="s">
        <v>12</v>
      </c>
      <c r="D10" s="21">
        <f>8900</f>
        <v>8900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3</v>
      </c>
      <c r="M10" s="22">
        <v>3</v>
      </c>
      <c r="N10" s="22">
        <v>3</v>
      </c>
      <c r="O10" s="22">
        <v>3</v>
      </c>
      <c r="P10" s="22">
        <v>3</v>
      </c>
    </row>
    <row r="11" spans="1:16" ht="18">
      <c r="A11" s="10">
        <v>8</v>
      </c>
      <c r="B11" s="20" t="s">
        <v>8</v>
      </c>
      <c r="C11" s="20" t="s">
        <v>12</v>
      </c>
      <c r="D11" s="21">
        <f>8700</f>
        <v>8700</v>
      </c>
      <c r="E11" s="22">
        <v>3</v>
      </c>
      <c r="F11" s="22">
        <v>3</v>
      </c>
      <c r="G11" s="22">
        <v>3</v>
      </c>
      <c r="H11" s="22">
        <v>3</v>
      </c>
      <c r="I11" s="22">
        <v>3</v>
      </c>
      <c r="J11" s="22">
        <v>3</v>
      </c>
      <c r="K11" s="22">
        <v>3</v>
      </c>
      <c r="L11" s="22">
        <v>3</v>
      </c>
      <c r="M11" s="22">
        <v>1</v>
      </c>
      <c r="N11" s="22">
        <v>1</v>
      </c>
      <c r="O11" s="22">
        <v>1</v>
      </c>
      <c r="P11" s="22">
        <v>1</v>
      </c>
    </row>
    <row r="12" spans="1:16" ht="18">
      <c r="A12" s="10">
        <v>9</v>
      </c>
      <c r="B12" s="20" t="s">
        <v>9</v>
      </c>
      <c r="C12" s="20" t="s">
        <v>13</v>
      </c>
      <c r="D12" s="21">
        <f>8000</f>
        <v>8000</v>
      </c>
      <c r="E12" s="22">
        <v>61</v>
      </c>
      <c r="F12" s="22">
        <v>60</v>
      </c>
      <c r="G12" s="22">
        <v>61</v>
      </c>
      <c r="H12" s="22">
        <v>63</v>
      </c>
      <c r="I12" s="22">
        <v>62</v>
      </c>
      <c r="J12" s="22">
        <v>63</v>
      </c>
      <c r="K12" s="22">
        <v>62</v>
      </c>
      <c r="L12" s="22">
        <v>63</v>
      </c>
      <c r="M12" s="22">
        <v>59</v>
      </c>
      <c r="N12" s="22">
        <v>60</v>
      </c>
      <c r="O12" s="22">
        <v>63</v>
      </c>
      <c r="P12" s="22">
        <v>63</v>
      </c>
    </row>
    <row r="13" spans="1:16" ht="18">
      <c r="A13" s="10">
        <v>10</v>
      </c>
      <c r="B13" s="20" t="s">
        <v>9</v>
      </c>
      <c r="C13" s="20" t="s">
        <v>13</v>
      </c>
      <c r="D13" s="21">
        <f>7600</f>
        <v>7600</v>
      </c>
      <c r="E13" s="22">
        <v>7</v>
      </c>
      <c r="F13" s="22">
        <v>7</v>
      </c>
      <c r="G13" s="22">
        <v>7</v>
      </c>
      <c r="H13" s="22">
        <v>7</v>
      </c>
      <c r="I13" s="22">
        <v>7</v>
      </c>
      <c r="J13" s="22">
        <v>7</v>
      </c>
      <c r="K13" s="22">
        <v>7</v>
      </c>
      <c r="L13" s="22">
        <v>7</v>
      </c>
      <c r="M13" s="22">
        <v>7</v>
      </c>
      <c r="N13" s="22">
        <v>7</v>
      </c>
      <c r="O13" s="22">
        <v>7</v>
      </c>
      <c r="P13" s="22">
        <v>7</v>
      </c>
    </row>
    <row r="14" spans="1:16" ht="18">
      <c r="A14" s="10">
        <v>11</v>
      </c>
      <c r="B14" s="20" t="s">
        <v>9</v>
      </c>
      <c r="C14" s="20" t="s">
        <v>13</v>
      </c>
      <c r="D14" s="21">
        <f>7000</f>
        <v>7000</v>
      </c>
      <c r="E14" s="22">
        <v>27</v>
      </c>
      <c r="F14" s="22">
        <v>27</v>
      </c>
      <c r="G14" s="22">
        <v>27</v>
      </c>
      <c r="H14" s="22">
        <v>28</v>
      </c>
      <c r="I14" s="22">
        <v>30</v>
      </c>
      <c r="J14" s="22">
        <v>29</v>
      </c>
      <c r="K14" s="22">
        <v>29</v>
      </c>
      <c r="L14" s="22">
        <v>30</v>
      </c>
      <c r="M14" s="22">
        <v>32</v>
      </c>
      <c r="N14" s="22">
        <v>33</v>
      </c>
      <c r="O14" s="22">
        <v>32</v>
      </c>
      <c r="P14" s="22">
        <v>32</v>
      </c>
    </row>
    <row r="15" spans="1:16" ht="18">
      <c r="A15" s="10">
        <v>12</v>
      </c>
      <c r="B15" s="20" t="s">
        <v>9</v>
      </c>
      <c r="C15" s="20" t="s">
        <v>13</v>
      </c>
      <c r="D15" s="21">
        <f>6600</f>
        <v>6600</v>
      </c>
      <c r="E15" s="22">
        <v>3</v>
      </c>
      <c r="F15" s="22">
        <v>3</v>
      </c>
      <c r="G15" s="22">
        <v>3</v>
      </c>
      <c r="H15" s="22">
        <v>3</v>
      </c>
      <c r="I15" s="22">
        <v>3</v>
      </c>
      <c r="J15" s="22">
        <v>3</v>
      </c>
      <c r="K15" s="22">
        <v>3</v>
      </c>
      <c r="L15" s="22">
        <v>3</v>
      </c>
      <c r="M15" s="22">
        <v>5</v>
      </c>
      <c r="N15" s="22">
        <v>4</v>
      </c>
      <c r="O15" s="22">
        <v>5</v>
      </c>
      <c r="P15" s="22">
        <v>5</v>
      </c>
    </row>
    <row r="16" spans="1:16" ht="18">
      <c r="A16" s="10">
        <v>13</v>
      </c>
      <c r="B16" s="20" t="s">
        <v>9</v>
      </c>
      <c r="C16" s="20" t="s">
        <v>13</v>
      </c>
      <c r="D16" s="21">
        <f>6000</f>
        <v>6000</v>
      </c>
      <c r="E16" s="22">
        <v>6</v>
      </c>
      <c r="F16" s="22">
        <v>6</v>
      </c>
      <c r="G16" s="22">
        <v>5</v>
      </c>
      <c r="H16" s="22">
        <v>5</v>
      </c>
      <c r="I16" s="22">
        <v>6</v>
      </c>
      <c r="J16" s="22">
        <v>5</v>
      </c>
      <c r="K16" s="22">
        <v>5</v>
      </c>
      <c r="L16" s="22">
        <v>5</v>
      </c>
      <c r="M16" s="22">
        <v>5</v>
      </c>
      <c r="N16" s="22">
        <v>5</v>
      </c>
      <c r="O16" s="22">
        <v>3</v>
      </c>
      <c r="P16" s="22">
        <v>3</v>
      </c>
    </row>
    <row r="17" spans="1:16" ht="18">
      <c r="A17" s="10">
        <v>14</v>
      </c>
      <c r="B17" s="20" t="s">
        <v>9</v>
      </c>
      <c r="C17" s="20" t="s">
        <v>13</v>
      </c>
      <c r="D17" s="21">
        <f>5400</f>
        <v>5400</v>
      </c>
      <c r="E17" s="22">
        <v>22</v>
      </c>
      <c r="F17" s="22">
        <v>21</v>
      </c>
      <c r="G17" s="22">
        <v>22</v>
      </c>
      <c r="H17" s="22">
        <v>23</v>
      </c>
      <c r="I17" s="22">
        <v>24</v>
      </c>
      <c r="J17" s="22">
        <v>24</v>
      </c>
      <c r="K17" s="22">
        <v>24</v>
      </c>
      <c r="L17" s="22">
        <v>24</v>
      </c>
      <c r="M17" s="22">
        <v>23</v>
      </c>
      <c r="N17" s="22">
        <v>24</v>
      </c>
      <c r="O17" s="22">
        <v>25</v>
      </c>
      <c r="P17" s="22">
        <v>26</v>
      </c>
    </row>
    <row r="18" spans="1:16" ht="18">
      <c r="A18" s="10">
        <v>15</v>
      </c>
      <c r="B18" s="20" t="s">
        <v>10</v>
      </c>
      <c r="C18" s="20" t="s">
        <v>14</v>
      </c>
      <c r="D18" s="21">
        <f>5400</f>
        <v>5400</v>
      </c>
      <c r="E18" s="22">
        <v>7</v>
      </c>
      <c r="F18" s="22">
        <v>7</v>
      </c>
      <c r="G18" s="22">
        <v>7</v>
      </c>
      <c r="H18" s="22">
        <v>7</v>
      </c>
      <c r="I18" s="22">
        <v>7</v>
      </c>
      <c r="J18" s="22">
        <v>7</v>
      </c>
      <c r="K18" s="22">
        <v>7</v>
      </c>
      <c r="L18" s="22">
        <v>7</v>
      </c>
      <c r="M18" s="22">
        <v>7</v>
      </c>
      <c r="N18" s="22">
        <v>7</v>
      </c>
      <c r="O18" s="22">
        <v>7</v>
      </c>
      <c r="P18" s="22">
        <v>7</v>
      </c>
    </row>
    <row r="19" spans="1:16" ht="18">
      <c r="A19" s="10">
        <v>16</v>
      </c>
      <c r="B19" s="20" t="s">
        <v>10</v>
      </c>
      <c r="C19" s="20" t="s">
        <v>14</v>
      </c>
      <c r="D19" s="21">
        <f>4800</f>
        <v>4800</v>
      </c>
      <c r="E19" s="22">
        <v>28</v>
      </c>
      <c r="F19" s="22">
        <v>27</v>
      </c>
      <c r="G19" s="22">
        <v>27</v>
      </c>
      <c r="H19" s="22">
        <v>27</v>
      </c>
      <c r="I19" s="22">
        <v>27</v>
      </c>
      <c r="J19" s="22">
        <v>27</v>
      </c>
      <c r="K19" s="22">
        <v>27</v>
      </c>
      <c r="L19" s="22">
        <v>27</v>
      </c>
      <c r="M19" s="22">
        <v>25</v>
      </c>
      <c r="N19" s="22">
        <v>25</v>
      </c>
      <c r="O19" s="22">
        <v>25</v>
      </c>
      <c r="P19" s="22">
        <v>24</v>
      </c>
    </row>
    <row r="20" spans="1:16" ht="18">
      <c r="A20" s="10">
        <v>17</v>
      </c>
      <c r="B20" s="20" t="s">
        <v>10</v>
      </c>
      <c r="C20" s="20" t="s">
        <v>14</v>
      </c>
      <c r="D20" s="21">
        <f>4600</f>
        <v>4600</v>
      </c>
      <c r="E20" s="22">
        <v>101</v>
      </c>
      <c r="F20" s="22">
        <v>99</v>
      </c>
      <c r="G20" s="22">
        <v>97</v>
      </c>
      <c r="H20" s="22">
        <v>96</v>
      </c>
      <c r="I20" s="22">
        <v>92</v>
      </c>
      <c r="J20" s="22">
        <v>92</v>
      </c>
      <c r="K20" s="22">
        <v>92</v>
      </c>
      <c r="L20" s="22">
        <v>92</v>
      </c>
      <c r="M20" s="22">
        <v>94</v>
      </c>
      <c r="N20" s="22">
        <v>98</v>
      </c>
      <c r="O20" s="22">
        <v>99</v>
      </c>
      <c r="P20" s="22">
        <v>98</v>
      </c>
    </row>
    <row r="21" spans="1:16" ht="18">
      <c r="A21" s="10">
        <v>18</v>
      </c>
      <c r="B21" s="20" t="s">
        <v>10</v>
      </c>
      <c r="C21" s="20" t="s">
        <v>14</v>
      </c>
      <c r="D21" s="21">
        <f>4200</f>
        <v>4200</v>
      </c>
      <c r="E21" s="22">
        <v>133</v>
      </c>
      <c r="F21" s="22">
        <v>137</v>
      </c>
      <c r="G21" s="22">
        <v>143</v>
      </c>
      <c r="H21" s="22">
        <v>144</v>
      </c>
      <c r="I21" s="22">
        <v>143</v>
      </c>
      <c r="J21" s="22">
        <v>145</v>
      </c>
      <c r="K21" s="22">
        <v>143</v>
      </c>
      <c r="L21" s="22">
        <v>144</v>
      </c>
      <c r="M21" s="22">
        <v>148</v>
      </c>
      <c r="N21" s="22">
        <v>148</v>
      </c>
      <c r="O21" s="22">
        <v>156</v>
      </c>
      <c r="P21" s="22">
        <v>156</v>
      </c>
    </row>
    <row r="22" spans="1:16" ht="18">
      <c r="A22" s="10">
        <v>19</v>
      </c>
      <c r="B22" s="20" t="s">
        <v>11</v>
      </c>
      <c r="C22" s="20" t="s">
        <v>15</v>
      </c>
      <c r="D22" s="21">
        <f>2800</f>
        <v>2800</v>
      </c>
      <c r="E22" s="22">
        <v>86</v>
      </c>
      <c r="F22" s="22">
        <v>85</v>
      </c>
      <c r="G22" s="22">
        <v>81</v>
      </c>
      <c r="H22" s="22">
        <v>81</v>
      </c>
      <c r="I22" s="22">
        <v>81</v>
      </c>
      <c r="J22" s="22">
        <v>79</v>
      </c>
      <c r="K22" s="22">
        <v>82</v>
      </c>
      <c r="L22" s="22">
        <v>83</v>
      </c>
      <c r="M22" s="22">
        <v>81</v>
      </c>
      <c r="N22" s="22">
        <v>80</v>
      </c>
      <c r="O22" s="22">
        <v>79</v>
      </c>
      <c r="P22" s="22">
        <v>79</v>
      </c>
    </row>
    <row r="23" spans="1:16" ht="18">
      <c r="A23" s="10">
        <v>20</v>
      </c>
      <c r="B23" s="20" t="s">
        <v>11</v>
      </c>
      <c r="C23" s="20" t="s">
        <v>15</v>
      </c>
      <c r="D23" s="21">
        <f>2400</f>
        <v>2400</v>
      </c>
      <c r="E23" s="22">
        <v>34</v>
      </c>
      <c r="F23" s="22">
        <v>34</v>
      </c>
      <c r="G23" s="22">
        <v>33</v>
      </c>
      <c r="H23" s="22">
        <v>33</v>
      </c>
      <c r="I23" s="22">
        <v>32</v>
      </c>
      <c r="J23" s="22">
        <v>32</v>
      </c>
      <c r="K23" s="22">
        <v>31</v>
      </c>
      <c r="L23" s="22">
        <v>31</v>
      </c>
      <c r="M23" s="22">
        <v>31</v>
      </c>
      <c r="N23" s="22">
        <v>31</v>
      </c>
      <c r="O23" s="22">
        <v>30</v>
      </c>
      <c r="P23" s="22">
        <v>30</v>
      </c>
    </row>
    <row r="24" spans="1:16" ht="18">
      <c r="A24" s="10">
        <v>21</v>
      </c>
      <c r="B24" s="20" t="s">
        <v>11</v>
      </c>
      <c r="C24" s="20" t="s">
        <v>15</v>
      </c>
      <c r="D24" s="21">
        <f>2000</f>
        <v>2000</v>
      </c>
      <c r="E24" s="22">
        <v>127</v>
      </c>
      <c r="F24" s="22">
        <v>131</v>
      </c>
      <c r="G24" s="22">
        <v>141</v>
      </c>
      <c r="H24" s="22">
        <v>146</v>
      </c>
      <c r="I24" s="22">
        <v>145</v>
      </c>
      <c r="J24" s="22">
        <v>146</v>
      </c>
      <c r="K24" s="22">
        <v>143</v>
      </c>
      <c r="L24" s="22">
        <v>139</v>
      </c>
      <c r="M24" s="22">
        <v>135</v>
      </c>
      <c r="N24" s="22">
        <v>142</v>
      </c>
      <c r="O24" s="22">
        <v>154</v>
      </c>
      <c r="P24" s="22">
        <v>156</v>
      </c>
    </row>
    <row r="25" spans="1:16" ht="18">
      <c r="A25" s="10">
        <v>22</v>
      </c>
      <c r="B25" s="20" t="s">
        <v>11</v>
      </c>
      <c r="C25" s="20" t="s">
        <v>15</v>
      </c>
      <c r="D25" s="21">
        <f>1900</f>
        <v>1900</v>
      </c>
      <c r="E25" s="22">
        <v>16</v>
      </c>
      <c r="F25" s="22">
        <v>16</v>
      </c>
      <c r="G25" s="22">
        <v>16</v>
      </c>
      <c r="H25" s="22">
        <v>15</v>
      </c>
      <c r="I25" s="22">
        <v>15</v>
      </c>
      <c r="J25" s="22">
        <v>15</v>
      </c>
      <c r="K25" s="22">
        <v>17</v>
      </c>
      <c r="L25" s="22">
        <v>17</v>
      </c>
      <c r="M25" s="22">
        <v>17</v>
      </c>
      <c r="N25" s="22">
        <v>17</v>
      </c>
      <c r="O25" s="22">
        <v>17</v>
      </c>
      <c r="P25" s="22">
        <v>17</v>
      </c>
    </row>
    <row r="26" spans="1:16" ht="18">
      <c r="A26" s="10">
        <v>23</v>
      </c>
      <c r="B26" s="20" t="s">
        <v>11</v>
      </c>
      <c r="C26" s="20" t="s">
        <v>15</v>
      </c>
      <c r="D26" s="21">
        <f>1800</f>
        <v>1800</v>
      </c>
      <c r="E26" s="22">
        <v>8</v>
      </c>
      <c r="F26" s="22">
        <v>8</v>
      </c>
      <c r="G26" s="22">
        <v>8</v>
      </c>
      <c r="H26" s="22">
        <v>8</v>
      </c>
      <c r="I26" s="22">
        <v>8</v>
      </c>
      <c r="J26" s="22">
        <v>8</v>
      </c>
      <c r="K26" s="22">
        <v>6</v>
      </c>
      <c r="L26" s="22">
        <v>6</v>
      </c>
      <c r="M26" s="22">
        <v>6</v>
      </c>
      <c r="N26" s="22">
        <v>6</v>
      </c>
      <c r="O26" s="22">
        <v>6</v>
      </c>
      <c r="P26" s="22">
        <v>6</v>
      </c>
    </row>
    <row r="27" spans="1:16" ht="18">
      <c r="A27" s="10">
        <v>24</v>
      </c>
      <c r="B27" s="20" t="s">
        <v>16</v>
      </c>
      <c r="C27" s="20"/>
      <c r="D27" s="22"/>
      <c r="E27" s="22">
        <v>53</v>
      </c>
      <c r="F27" s="22">
        <v>51</v>
      </c>
      <c r="G27" s="22">
        <v>54</v>
      </c>
      <c r="H27" s="22">
        <v>46</v>
      </c>
      <c r="I27" s="22">
        <v>55</v>
      </c>
      <c r="J27" s="22">
        <v>54</v>
      </c>
      <c r="K27" s="22">
        <v>56</v>
      </c>
      <c r="L27" s="22">
        <v>56</v>
      </c>
      <c r="M27" s="22">
        <v>56</v>
      </c>
      <c r="N27" s="22">
        <v>58</v>
      </c>
      <c r="O27" s="22">
        <v>61</v>
      </c>
      <c r="P27" s="22">
        <v>64</v>
      </c>
    </row>
    <row r="28" spans="1:16" ht="18">
      <c r="A28" s="10">
        <v>25</v>
      </c>
      <c r="B28" s="20" t="s">
        <v>17</v>
      </c>
      <c r="C28" s="20"/>
      <c r="D28" s="22"/>
      <c r="E28" s="22">
        <v>6</v>
      </c>
      <c r="F28" s="22">
        <v>6</v>
      </c>
      <c r="G28" s="22">
        <v>6</v>
      </c>
      <c r="H28" s="22">
        <v>4</v>
      </c>
      <c r="I28" s="22">
        <v>2</v>
      </c>
      <c r="J28" s="22">
        <v>4</v>
      </c>
      <c r="K28" s="22">
        <v>5</v>
      </c>
      <c r="L28" s="22">
        <v>8</v>
      </c>
      <c r="M28" s="22">
        <v>8</v>
      </c>
      <c r="N28" s="22">
        <v>7</v>
      </c>
      <c r="O28" s="22">
        <v>6</v>
      </c>
      <c r="P28" s="22">
        <v>6</v>
      </c>
    </row>
    <row r="29" spans="1:16" ht="18">
      <c r="A29" s="10"/>
      <c r="B29" s="20"/>
      <c r="C29" s="10"/>
      <c r="D29" s="23" t="s">
        <v>18</v>
      </c>
      <c r="E29" s="24">
        <f aca="true" t="shared" si="0" ref="E29:J29">SUM(E4:E28)</f>
        <v>1024</v>
      </c>
      <c r="F29" s="24">
        <f t="shared" si="0"/>
        <v>1025</v>
      </c>
      <c r="G29" s="24">
        <f t="shared" si="0"/>
        <v>1038</v>
      </c>
      <c r="H29" s="24">
        <f t="shared" si="0"/>
        <v>1037</v>
      </c>
      <c r="I29" s="24">
        <f t="shared" si="0"/>
        <v>1039</v>
      </c>
      <c r="J29" s="24">
        <f t="shared" si="0"/>
        <v>1049</v>
      </c>
      <c r="K29" s="24">
        <f aca="true" t="shared" si="1" ref="K29:P29">SUM(K4:K28)</f>
        <v>1047</v>
      </c>
      <c r="L29" s="24">
        <f t="shared" si="1"/>
        <v>1048</v>
      </c>
      <c r="M29" s="24">
        <f t="shared" si="1"/>
        <v>1050</v>
      </c>
      <c r="N29" s="24">
        <f t="shared" si="1"/>
        <v>1060</v>
      </c>
      <c r="O29" s="24">
        <f t="shared" si="1"/>
        <v>1079</v>
      </c>
      <c r="P29" s="24">
        <f t="shared" si="1"/>
        <v>1082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4" width="13.421875" style="0" customWidth="1"/>
    <col min="5" max="17" width="13.7109375" style="0" customWidth="1"/>
  </cols>
  <sheetData>
    <row r="1" spans="1:10" ht="21">
      <c r="A1" s="16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17" ht="18">
      <c r="A2" s="10"/>
      <c r="B2" s="10"/>
      <c r="C2" s="10"/>
      <c r="D2" s="2" t="s">
        <v>21</v>
      </c>
      <c r="E2" s="17">
        <v>42460</v>
      </c>
      <c r="F2" s="17">
        <v>42490</v>
      </c>
      <c r="G2" s="17">
        <v>42521</v>
      </c>
      <c r="H2" s="17">
        <v>42551</v>
      </c>
      <c r="I2" s="17">
        <v>42582</v>
      </c>
      <c r="J2" s="17">
        <v>42613</v>
      </c>
      <c r="K2" s="17">
        <v>42643</v>
      </c>
      <c r="L2" s="17">
        <v>42674</v>
      </c>
      <c r="M2" s="17">
        <v>42704</v>
      </c>
      <c r="N2" s="17">
        <v>42735</v>
      </c>
      <c r="O2" s="17">
        <v>42766</v>
      </c>
      <c r="P2" s="17">
        <v>42794</v>
      </c>
      <c r="Q2" s="17">
        <v>42825</v>
      </c>
    </row>
    <row r="3" spans="1:17" ht="54">
      <c r="A3" s="11" t="s">
        <v>0</v>
      </c>
      <c r="B3" s="11" t="s">
        <v>1</v>
      </c>
      <c r="C3" s="18" t="s">
        <v>2</v>
      </c>
      <c r="D3" s="11" t="s">
        <v>3</v>
      </c>
      <c r="E3" s="18" t="s">
        <v>4</v>
      </c>
      <c r="F3" s="18" t="s">
        <v>4</v>
      </c>
      <c r="G3" s="18" t="s">
        <v>4</v>
      </c>
      <c r="H3" s="18" t="s">
        <v>4</v>
      </c>
      <c r="I3" s="18" t="s">
        <v>4</v>
      </c>
      <c r="J3" s="18" t="s">
        <v>4</v>
      </c>
      <c r="K3" s="18" t="s">
        <v>4</v>
      </c>
      <c r="L3" s="18" t="s">
        <v>4</v>
      </c>
      <c r="M3" s="18" t="s">
        <v>4</v>
      </c>
      <c r="N3" s="18" t="s">
        <v>4</v>
      </c>
      <c r="O3" s="18" t="s">
        <v>4</v>
      </c>
      <c r="P3" s="18" t="s">
        <v>4</v>
      </c>
      <c r="Q3" s="18" t="s">
        <v>4</v>
      </c>
    </row>
    <row r="4" spans="1:17" ht="18">
      <c r="A4" s="10">
        <v>1</v>
      </c>
      <c r="B4" s="19">
        <v>80000</v>
      </c>
      <c r="C4" s="20" t="s">
        <v>5</v>
      </c>
      <c r="D4" s="21" t="s">
        <v>19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1</v>
      </c>
    </row>
    <row r="5" spans="1:17" ht="18">
      <c r="A5" s="10">
        <v>2</v>
      </c>
      <c r="B5" s="20" t="s">
        <v>7</v>
      </c>
      <c r="C5" s="20" t="s">
        <v>6</v>
      </c>
      <c r="D5" s="21" t="s">
        <v>19</v>
      </c>
      <c r="E5" s="22">
        <v>32</v>
      </c>
      <c r="F5" s="22">
        <v>50</v>
      </c>
      <c r="G5" s="22">
        <v>50</v>
      </c>
      <c r="H5" s="22">
        <v>49</v>
      </c>
      <c r="I5" s="22">
        <v>49</v>
      </c>
      <c r="J5" s="22">
        <v>50</v>
      </c>
      <c r="K5" s="22">
        <v>48</v>
      </c>
      <c r="L5" s="22">
        <v>46</v>
      </c>
      <c r="M5" s="22">
        <v>45</v>
      </c>
      <c r="N5" s="22">
        <v>45</v>
      </c>
      <c r="O5" s="22">
        <v>44</v>
      </c>
      <c r="P5" s="22">
        <v>44</v>
      </c>
      <c r="Q5" s="22">
        <v>50</v>
      </c>
    </row>
    <row r="6" spans="1:17" ht="18">
      <c r="A6" s="10">
        <v>3</v>
      </c>
      <c r="B6" s="20" t="s">
        <v>8</v>
      </c>
      <c r="C6" s="20" t="s">
        <v>12</v>
      </c>
      <c r="D6" s="21">
        <f>10500</f>
        <v>10500</v>
      </c>
      <c r="E6" s="22">
        <v>139</v>
      </c>
      <c r="F6" s="22">
        <v>121</v>
      </c>
      <c r="G6" s="22">
        <v>121</v>
      </c>
      <c r="H6" s="22">
        <v>121</v>
      </c>
      <c r="I6" s="22">
        <v>121</v>
      </c>
      <c r="J6" s="22">
        <v>133</v>
      </c>
      <c r="K6" s="22">
        <v>133</v>
      </c>
      <c r="L6" s="22">
        <v>133</v>
      </c>
      <c r="M6" s="22">
        <v>132</v>
      </c>
      <c r="N6" s="22">
        <v>130</v>
      </c>
      <c r="O6" s="22">
        <v>130</v>
      </c>
      <c r="P6" s="22">
        <v>129</v>
      </c>
      <c r="Q6" s="22">
        <v>123</v>
      </c>
    </row>
    <row r="7" spans="1:17" ht="18">
      <c r="A7" s="10">
        <v>4</v>
      </c>
      <c r="B7" s="20" t="s">
        <v>8</v>
      </c>
      <c r="C7" s="20" t="s">
        <v>12</v>
      </c>
      <c r="D7" s="21">
        <f>10000</f>
        <v>10000</v>
      </c>
      <c r="E7" s="22">
        <v>3</v>
      </c>
      <c r="F7" s="22">
        <v>3</v>
      </c>
      <c r="G7" s="22">
        <v>3</v>
      </c>
      <c r="H7" s="22">
        <v>3</v>
      </c>
      <c r="I7" s="22">
        <v>3</v>
      </c>
      <c r="J7" s="22">
        <v>3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</row>
    <row r="8" spans="1:17" ht="18">
      <c r="A8" s="10">
        <v>5</v>
      </c>
      <c r="B8" s="20" t="s">
        <v>8</v>
      </c>
      <c r="C8" s="20" t="s">
        <v>12</v>
      </c>
      <c r="D8" s="21">
        <f>9500</f>
        <v>9500</v>
      </c>
      <c r="E8" s="22">
        <v>82</v>
      </c>
      <c r="F8" s="22">
        <v>82</v>
      </c>
      <c r="G8" s="22">
        <v>82</v>
      </c>
      <c r="H8" s="22">
        <v>82</v>
      </c>
      <c r="I8" s="22">
        <v>83</v>
      </c>
      <c r="J8" s="22">
        <v>81</v>
      </c>
      <c r="K8" s="22">
        <v>81</v>
      </c>
      <c r="L8" s="22">
        <v>81</v>
      </c>
      <c r="M8" s="22">
        <v>81</v>
      </c>
      <c r="N8" s="22">
        <v>80</v>
      </c>
      <c r="O8" s="22">
        <v>82</v>
      </c>
      <c r="P8" s="22">
        <v>82</v>
      </c>
      <c r="Q8" s="22">
        <v>82</v>
      </c>
    </row>
    <row r="9" spans="1:17" ht="18">
      <c r="A9" s="10">
        <v>6</v>
      </c>
      <c r="B9" s="20" t="s">
        <v>8</v>
      </c>
      <c r="C9" s="20" t="s">
        <v>12</v>
      </c>
      <c r="D9" s="21">
        <f>9000</f>
        <v>9000</v>
      </c>
      <c r="E9" s="22">
        <v>42</v>
      </c>
      <c r="F9" s="22">
        <v>45</v>
      </c>
      <c r="G9" s="22">
        <v>45</v>
      </c>
      <c r="H9" s="22">
        <v>45</v>
      </c>
      <c r="I9" s="22">
        <v>52</v>
      </c>
      <c r="J9" s="22">
        <v>43</v>
      </c>
      <c r="K9" s="22">
        <v>48</v>
      </c>
      <c r="L9" s="22">
        <v>48</v>
      </c>
      <c r="M9" s="22">
        <v>48</v>
      </c>
      <c r="N9" s="22">
        <v>49</v>
      </c>
      <c r="O9" s="22">
        <v>49</v>
      </c>
      <c r="P9" s="22">
        <v>49</v>
      </c>
      <c r="Q9" s="22">
        <v>53</v>
      </c>
    </row>
    <row r="10" spans="1:17" ht="18">
      <c r="A10" s="10">
        <v>7</v>
      </c>
      <c r="B10" s="20" t="s">
        <v>8</v>
      </c>
      <c r="C10" s="20" t="s">
        <v>12</v>
      </c>
      <c r="D10" s="21">
        <f>8900</f>
        <v>8900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3</v>
      </c>
    </row>
    <row r="11" spans="1:17" ht="18">
      <c r="A11" s="10">
        <v>8</v>
      </c>
      <c r="B11" s="20" t="s">
        <v>8</v>
      </c>
      <c r="C11" s="20" t="s">
        <v>12</v>
      </c>
      <c r="D11" s="21">
        <f>8700</f>
        <v>8700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2</v>
      </c>
      <c r="O11" s="22">
        <v>2</v>
      </c>
      <c r="P11" s="22">
        <v>2</v>
      </c>
      <c r="Q11" s="22">
        <v>2</v>
      </c>
    </row>
    <row r="12" spans="1:17" ht="18">
      <c r="A12" s="10">
        <v>9</v>
      </c>
      <c r="B12" s="20" t="s">
        <v>9</v>
      </c>
      <c r="C12" s="20" t="s">
        <v>13</v>
      </c>
      <c r="D12" s="21">
        <f>8000</f>
        <v>8000</v>
      </c>
      <c r="E12" s="22">
        <v>65</v>
      </c>
      <c r="F12" s="22">
        <v>64</v>
      </c>
      <c r="G12" s="22">
        <v>66</v>
      </c>
      <c r="H12" s="22">
        <v>67</v>
      </c>
      <c r="I12" s="22">
        <v>67</v>
      </c>
      <c r="J12" s="22">
        <v>70</v>
      </c>
      <c r="K12" s="22">
        <v>67</v>
      </c>
      <c r="L12" s="22">
        <v>69</v>
      </c>
      <c r="M12" s="22">
        <v>70</v>
      </c>
      <c r="N12" s="22">
        <v>71</v>
      </c>
      <c r="O12" s="22">
        <v>70</v>
      </c>
      <c r="P12" s="22">
        <v>73</v>
      </c>
      <c r="Q12" s="22">
        <v>70</v>
      </c>
    </row>
    <row r="13" spans="1:17" ht="18">
      <c r="A13" s="10">
        <v>10</v>
      </c>
      <c r="B13" s="20" t="s">
        <v>9</v>
      </c>
      <c r="C13" s="20" t="s">
        <v>13</v>
      </c>
      <c r="D13" s="21">
        <f>7600</f>
        <v>7600</v>
      </c>
      <c r="E13" s="22">
        <v>7</v>
      </c>
      <c r="F13" s="22">
        <v>7</v>
      </c>
      <c r="G13" s="22">
        <v>7</v>
      </c>
      <c r="H13" s="22">
        <v>7</v>
      </c>
      <c r="I13" s="22">
        <v>6</v>
      </c>
      <c r="J13" s="22">
        <v>6</v>
      </c>
      <c r="K13" s="22">
        <v>6</v>
      </c>
      <c r="L13" s="22">
        <v>7</v>
      </c>
      <c r="M13" s="22">
        <v>7</v>
      </c>
      <c r="N13" s="22">
        <v>6</v>
      </c>
      <c r="O13" s="22">
        <v>6</v>
      </c>
      <c r="P13" s="22">
        <v>6</v>
      </c>
      <c r="Q13" s="22">
        <v>6</v>
      </c>
    </row>
    <row r="14" spans="1:17" ht="18">
      <c r="A14" s="10">
        <v>11</v>
      </c>
      <c r="B14" s="20" t="s">
        <v>9</v>
      </c>
      <c r="C14" s="20" t="s">
        <v>13</v>
      </c>
      <c r="D14" s="21">
        <f>7000</f>
        <v>7000</v>
      </c>
      <c r="E14" s="22">
        <v>32</v>
      </c>
      <c r="F14" s="22">
        <v>30</v>
      </c>
      <c r="G14" s="22">
        <v>29</v>
      </c>
      <c r="H14" s="22">
        <v>29</v>
      </c>
      <c r="I14" s="22">
        <v>24</v>
      </c>
      <c r="J14" s="22">
        <v>25</v>
      </c>
      <c r="K14" s="22">
        <v>24</v>
      </c>
      <c r="L14" s="22">
        <v>21</v>
      </c>
      <c r="M14" s="22">
        <v>20</v>
      </c>
      <c r="N14" s="22">
        <v>21</v>
      </c>
      <c r="O14" s="22">
        <v>22</v>
      </c>
      <c r="P14" s="22">
        <v>22</v>
      </c>
      <c r="Q14" s="22">
        <v>22</v>
      </c>
    </row>
    <row r="15" spans="1:17" ht="18">
      <c r="A15" s="10">
        <v>12</v>
      </c>
      <c r="B15" s="20" t="s">
        <v>9</v>
      </c>
      <c r="C15" s="20" t="s">
        <v>13</v>
      </c>
      <c r="D15" s="21">
        <f>6600</f>
        <v>6600</v>
      </c>
      <c r="E15" s="22">
        <v>5</v>
      </c>
      <c r="F15" s="22">
        <v>5</v>
      </c>
      <c r="G15" s="22">
        <v>5</v>
      </c>
      <c r="H15" s="22">
        <v>4</v>
      </c>
      <c r="I15" s="22">
        <v>4</v>
      </c>
      <c r="J15" s="22">
        <v>4</v>
      </c>
      <c r="K15" s="22">
        <v>4</v>
      </c>
      <c r="L15" s="22">
        <v>4</v>
      </c>
      <c r="M15" s="22">
        <v>4</v>
      </c>
      <c r="N15" s="22">
        <v>5</v>
      </c>
      <c r="O15" s="22">
        <v>8</v>
      </c>
      <c r="P15" s="22">
        <v>10</v>
      </c>
      <c r="Q15" s="22">
        <v>11</v>
      </c>
    </row>
    <row r="16" spans="1:17" ht="18">
      <c r="A16" s="10">
        <v>13</v>
      </c>
      <c r="B16" s="20" t="s">
        <v>9</v>
      </c>
      <c r="C16" s="20" t="s">
        <v>13</v>
      </c>
      <c r="D16" s="21">
        <f>6000</f>
        <v>6000</v>
      </c>
      <c r="E16" s="22">
        <v>3</v>
      </c>
      <c r="F16" s="22">
        <v>3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  <c r="L16" s="22">
        <v>3</v>
      </c>
      <c r="M16" s="22">
        <v>4</v>
      </c>
      <c r="N16" s="22">
        <v>4</v>
      </c>
      <c r="O16" s="22">
        <v>4</v>
      </c>
      <c r="P16" s="22">
        <v>2</v>
      </c>
      <c r="Q16" s="22">
        <v>2</v>
      </c>
    </row>
    <row r="17" spans="1:17" ht="18">
      <c r="A17" s="10">
        <v>14</v>
      </c>
      <c r="B17" s="20" t="s">
        <v>9</v>
      </c>
      <c r="C17" s="20" t="s">
        <v>13</v>
      </c>
      <c r="D17" s="21">
        <f>5400</f>
        <v>5400</v>
      </c>
      <c r="E17" s="22">
        <v>27</v>
      </c>
      <c r="F17" s="22">
        <v>27</v>
      </c>
      <c r="G17" s="22">
        <v>27</v>
      </c>
      <c r="H17" s="22">
        <v>26</v>
      </c>
      <c r="I17" s="22">
        <v>26</v>
      </c>
      <c r="J17" s="22">
        <v>26</v>
      </c>
      <c r="K17" s="22">
        <v>26</v>
      </c>
      <c r="L17" s="22">
        <v>27</v>
      </c>
      <c r="M17" s="22">
        <v>26</v>
      </c>
      <c r="N17" s="22">
        <v>27</v>
      </c>
      <c r="O17" s="22">
        <v>29</v>
      </c>
      <c r="P17" s="22">
        <v>29</v>
      </c>
      <c r="Q17" s="22">
        <v>28</v>
      </c>
    </row>
    <row r="18" spans="1:17" ht="18">
      <c r="A18" s="10">
        <v>15</v>
      </c>
      <c r="B18" s="20" t="s">
        <v>10</v>
      </c>
      <c r="C18" s="20" t="s">
        <v>14</v>
      </c>
      <c r="D18" s="21">
        <f>5400</f>
        <v>5400</v>
      </c>
      <c r="E18" s="22">
        <v>7</v>
      </c>
      <c r="F18" s="22">
        <v>7</v>
      </c>
      <c r="G18" s="22">
        <v>7</v>
      </c>
      <c r="H18" s="22">
        <v>7</v>
      </c>
      <c r="I18" s="22">
        <v>7</v>
      </c>
      <c r="J18" s="22">
        <v>7</v>
      </c>
      <c r="K18" s="22">
        <v>7</v>
      </c>
      <c r="L18" s="22">
        <v>7</v>
      </c>
      <c r="M18" s="22">
        <v>7</v>
      </c>
      <c r="N18" s="22">
        <v>6</v>
      </c>
      <c r="O18" s="22">
        <v>6</v>
      </c>
      <c r="P18" s="22">
        <v>6</v>
      </c>
      <c r="Q18" s="22">
        <v>6</v>
      </c>
    </row>
    <row r="19" spans="1:17" ht="18">
      <c r="A19" s="10">
        <v>16</v>
      </c>
      <c r="B19" s="20" t="s">
        <v>10</v>
      </c>
      <c r="C19" s="20" t="s">
        <v>14</v>
      </c>
      <c r="D19" s="21">
        <f>4800</f>
        <v>4800</v>
      </c>
      <c r="E19" s="22">
        <v>24</v>
      </c>
      <c r="F19" s="22">
        <v>24</v>
      </c>
      <c r="G19" s="22">
        <v>22</v>
      </c>
      <c r="H19" s="22">
        <v>22</v>
      </c>
      <c r="I19" s="22">
        <v>22</v>
      </c>
      <c r="J19" s="22">
        <v>22</v>
      </c>
      <c r="K19" s="22">
        <v>22</v>
      </c>
      <c r="L19" s="22">
        <v>22</v>
      </c>
      <c r="M19" s="22">
        <v>22</v>
      </c>
      <c r="N19" s="22">
        <v>21</v>
      </c>
      <c r="O19" s="22">
        <v>21</v>
      </c>
      <c r="P19" s="22">
        <v>21</v>
      </c>
      <c r="Q19" s="22">
        <v>22</v>
      </c>
    </row>
    <row r="20" spans="1:17" ht="18">
      <c r="A20" s="10">
        <v>17</v>
      </c>
      <c r="B20" s="20" t="s">
        <v>10</v>
      </c>
      <c r="C20" s="20" t="s">
        <v>14</v>
      </c>
      <c r="D20" s="21">
        <f>4600</f>
        <v>4600</v>
      </c>
      <c r="E20" s="22">
        <v>98</v>
      </c>
      <c r="F20" s="22">
        <v>102</v>
      </c>
      <c r="G20" s="22">
        <v>101</v>
      </c>
      <c r="H20" s="22">
        <v>101</v>
      </c>
      <c r="I20" s="22">
        <v>99</v>
      </c>
      <c r="J20" s="22">
        <v>99</v>
      </c>
      <c r="K20" s="22">
        <v>103</v>
      </c>
      <c r="L20" s="22">
        <v>104</v>
      </c>
      <c r="M20" s="22">
        <v>106</v>
      </c>
      <c r="N20" s="22">
        <v>104</v>
      </c>
      <c r="O20" s="22">
        <v>103</v>
      </c>
      <c r="P20" s="22">
        <v>103</v>
      </c>
      <c r="Q20" s="22">
        <v>105</v>
      </c>
    </row>
    <row r="21" spans="1:17" ht="18">
      <c r="A21" s="10">
        <v>18</v>
      </c>
      <c r="B21" s="20" t="s">
        <v>10</v>
      </c>
      <c r="C21" s="20" t="s">
        <v>14</v>
      </c>
      <c r="D21" s="21">
        <f>4200</f>
        <v>4200</v>
      </c>
      <c r="E21" s="22">
        <v>156</v>
      </c>
      <c r="F21" s="22">
        <v>153</v>
      </c>
      <c r="G21" s="22">
        <v>154</v>
      </c>
      <c r="H21" s="22">
        <v>154</v>
      </c>
      <c r="I21" s="22">
        <v>154</v>
      </c>
      <c r="J21" s="22">
        <v>154</v>
      </c>
      <c r="K21" s="22">
        <v>151</v>
      </c>
      <c r="L21" s="22">
        <v>146</v>
      </c>
      <c r="M21" s="22">
        <v>145</v>
      </c>
      <c r="N21" s="22">
        <v>145</v>
      </c>
      <c r="O21" s="22">
        <v>144</v>
      </c>
      <c r="P21" s="22">
        <v>142</v>
      </c>
      <c r="Q21" s="22">
        <v>138</v>
      </c>
    </row>
    <row r="22" spans="1:17" ht="18">
      <c r="A22" s="10">
        <v>19</v>
      </c>
      <c r="B22" s="20" t="s">
        <v>11</v>
      </c>
      <c r="C22" s="20" t="s">
        <v>15</v>
      </c>
      <c r="D22" s="21">
        <f>2800</f>
        <v>2800</v>
      </c>
      <c r="E22" s="22">
        <v>79</v>
      </c>
      <c r="F22" s="22">
        <v>80</v>
      </c>
      <c r="G22" s="22">
        <v>80</v>
      </c>
      <c r="H22" s="22">
        <v>81</v>
      </c>
      <c r="I22" s="22">
        <v>80</v>
      </c>
      <c r="J22" s="22">
        <v>80</v>
      </c>
      <c r="K22" s="22">
        <v>82</v>
      </c>
      <c r="L22" s="22">
        <v>84</v>
      </c>
      <c r="M22" s="22">
        <v>85</v>
      </c>
      <c r="N22" s="22">
        <v>84</v>
      </c>
      <c r="O22" s="22">
        <v>84</v>
      </c>
      <c r="P22" s="22">
        <v>83</v>
      </c>
      <c r="Q22" s="22">
        <v>91</v>
      </c>
    </row>
    <row r="23" spans="1:17" ht="18">
      <c r="A23" s="10">
        <v>20</v>
      </c>
      <c r="B23" s="20" t="s">
        <v>11</v>
      </c>
      <c r="C23" s="20" t="s">
        <v>15</v>
      </c>
      <c r="D23" s="21">
        <f>2400</f>
        <v>2400</v>
      </c>
      <c r="E23" s="22">
        <v>30</v>
      </c>
      <c r="F23" s="22">
        <v>31</v>
      </c>
      <c r="G23" s="22">
        <v>31</v>
      </c>
      <c r="H23" s="22">
        <v>31</v>
      </c>
      <c r="I23" s="22">
        <v>29</v>
      </c>
      <c r="J23" s="22">
        <v>29</v>
      </c>
      <c r="K23" s="22">
        <v>27</v>
      </c>
      <c r="L23" s="22">
        <v>27</v>
      </c>
      <c r="M23" s="22">
        <v>27</v>
      </c>
      <c r="N23" s="22">
        <v>28</v>
      </c>
      <c r="O23" s="22">
        <v>27</v>
      </c>
      <c r="P23" s="22">
        <v>27</v>
      </c>
      <c r="Q23" s="22">
        <v>25</v>
      </c>
    </row>
    <row r="24" spans="1:17" ht="18">
      <c r="A24" s="10">
        <v>21</v>
      </c>
      <c r="B24" s="20" t="s">
        <v>11</v>
      </c>
      <c r="C24" s="20" t="s">
        <v>15</v>
      </c>
      <c r="D24" s="21">
        <f>2000</f>
        <v>2000</v>
      </c>
      <c r="E24" s="22">
        <v>157</v>
      </c>
      <c r="F24" s="22">
        <v>155</v>
      </c>
      <c r="G24" s="22">
        <v>155</v>
      </c>
      <c r="H24" s="22">
        <v>155</v>
      </c>
      <c r="I24" s="22">
        <v>155</v>
      </c>
      <c r="J24" s="22">
        <v>156</v>
      </c>
      <c r="K24" s="22">
        <v>155</v>
      </c>
      <c r="L24" s="22">
        <v>154</v>
      </c>
      <c r="M24" s="22">
        <v>153</v>
      </c>
      <c r="N24" s="22">
        <v>153</v>
      </c>
      <c r="O24" s="22">
        <v>152</v>
      </c>
      <c r="P24" s="22">
        <v>154</v>
      </c>
      <c r="Q24" s="22">
        <v>167</v>
      </c>
    </row>
    <row r="25" spans="1:17" ht="18">
      <c r="A25" s="10">
        <v>22</v>
      </c>
      <c r="B25" s="20" t="s">
        <v>11</v>
      </c>
      <c r="C25" s="20" t="s">
        <v>15</v>
      </c>
      <c r="D25" s="21">
        <f>1900</f>
        <v>1900</v>
      </c>
      <c r="E25" s="22">
        <v>17</v>
      </c>
      <c r="F25" s="22">
        <v>16</v>
      </c>
      <c r="G25" s="22">
        <v>16</v>
      </c>
      <c r="H25" s="22">
        <v>16</v>
      </c>
      <c r="I25" s="22">
        <v>16</v>
      </c>
      <c r="J25" s="22">
        <v>15</v>
      </c>
      <c r="K25" s="22">
        <v>14</v>
      </c>
      <c r="L25" s="22">
        <v>13</v>
      </c>
      <c r="M25" s="22">
        <v>13</v>
      </c>
      <c r="N25" s="22">
        <v>12</v>
      </c>
      <c r="O25" s="22">
        <v>12</v>
      </c>
      <c r="P25" s="22">
        <v>12</v>
      </c>
      <c r="Q25" s="22">
        <v>12</v>
      </c>
    </row>
    <row r="26" spans="1:17" ht="18">
      <c r="A26" s="10">
        <v>23</v>
      </c>
      <c r="B26" s="20" t="s">
        <v>11</v>
      </c>
      <c r="C26" s="20" t="s">
        <v>15</v>
      </c>
      <c r="D26" s="21">
        <f>1800</f>
        <v>1800</v>
      </c>
      <c r="E26" s="22">
        <v>6</v>
      </c>
      <c r="F26" s="22">
        <v>6</v>
      </c>
      <c r="G26" s="22">
        <v>6</v>
      </c>
      <c r="H26" s="22">
        <v>6</v>
      </c>
      <c r="I26" s="22">
        <v>6</v>
      </c>
      <c r="J26" s="22">
        <v>6</v>
      </c>
      <c r="K26" s="22">
        <v>6</v>
      </c>
      <c r="L26" s="22">
        <v>6</v>
      </c>
      <c r="M26" s="22">
        <v>6</v>
      </c>
      <c r="N26" s="22">
        <v>6</v>
      </c>
      <c r="O26" s="22">
        <v>6</v>
      </c>
      <c r="P26" s="22">
        <v>6</v>
      </c>
      <c r="Q26" s="22">
        <v>8</v>
      </c>
    </row>
    <row r="27" spans="1:17" ht="18">
      <c r="A27" s="10">
        <v>24</v>
      </c>
      <c r="B27" s="20" t="s">
        <v>16</v>
      </c>
      <c r="C27" s="20"/>
      <c r="D27" s="22"/>
      <c r="E27" s="22">
        <v>61</v>
      </c>
      <c r="F27" s="22">
        <v>54</v>
      </c>
      <c r="G27" s="22">
        <v>55</v>
      </c>
      <c r="H27" s="22">
        <v>48</v>
      </c>
      <c r="I27" s="22">
        <v>48</v>
      </c>
      <c r="J27" s="22">
        <v>55</v>
      </c>
      <c r="K27" s="22">
        <v>53</v>
      </c>
      <c r="L27" s="22">
        <v>50</v>
      </c>
      <c r="M27" s="22">
        <v>46</v>
      </c>
      <c r="N27" s="22">
        <v>43</v>
      </c>
      <c r="O27" s="22">
        <v>41</v>
      </c>
      <c r="P27" s="22">
        <v>40</v>
      </c>
      <c r="Q27" s="22">
        <v>39</v>
      </c>
    </row>
    <row r="28" spans="1:17" ht="18">
      <c r="A28" s="10">
        <v>25</v>
      </c>
      <c r="B28" s="20" t="s">
        <v>17</v>
      </c>
      <c r="C28" s="20"/>
      <c r="D28" s="22"/>
      <c r="E28" s="22">
        <v>7</v>
      </c>
      <c r="F28" s="22">
        <v>7</v>
      </c>
      <c r="G28" s="22">
        <v>8</v>
      </c>
      <c r="H28" s="22">
        <v>4</v>
      </c>
      <c r="I28" s="22">
        <v>0</v>
      </c>
      <c r="J28" s="22">
        <v>0</v>
      </c>
      <c r="K28" s="22">
        <v>1</v>
      </c>
      <c r="L28" s="22">
        <v>2</v>
      </c>
      <c r="M28" s="22">
        <v>2</v>
      </c>
      <c r="N28" s="22">
        <v>3</v>
      </c>
      <c r="O28" s="22">
        <v>4</v>
      </c>
      <c r="P28" s="22">
        <v>4</v>
      </c>
      <c r="Q28" s="22">
        <v>4</v>
      </c>
    </row>
    <row r="29" spans="1:17" ht="18">
      <c r="A29" s="10"/>
      <c r="B29" s="20"/>
      <c r="C29" s="10"/>
      <c r="D29" s="23" t="s">
        <v>18</v>
      </c>
      <c r="E29" s="24">
        <f aca="true" t="shared" si="0" ref="E29:Q29">SUM(E4:E28)</f>
        <v>1084</v>
      </c>
      <c r="F29" s="24">
        <f t="shared" si="0"/>
        <v>1077</v>
      </c>
      <c r="G29" s="24">
        <f t="shared" si="0"/>
        <v>1078</v>
      </c>
      <c r="H29" s="24">
        <f t="shared" si="0"/>
        <v>1066</v>
      </c>
      <c r="I29" s="24">
        <f t="shared" si="0"/>
        <v>1059</v>
      </c>
      <c r="J29" s="24">
        <f t="shared" si="0"/>
        <v>1072</v>
      </c>
      <c r="K29" s="24">
        <f t="shared" si="0"/>
        <v>1069</v>
      </c>
      <c r="L29" s="24">
        <f t="shared" si="0"/>
        <v>1062</v>
      </c>
      <c r="M29" s="24">
        <f t="shared" si="0"/>
        <v>1057</v>
      </c>
      <c r="N29" s="24">
        <f t="shared" si="0"/>
        <v>1052</v>
      </c>
      <c r="O29" s="24">
        <f t="shared" si="0"/>
        <v>1053</v>
      </c>
      <c r="P29" s="24">
        <f t="shared" si="0"/>
        <v>1053</v>
      </c>
      <c r="Q29" s="24">
        <f t="shared" si="0"/>
        <v>1072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zoomScalePageLayoutView="0" workbookViewId="0" topLeftCell="A1">
      <selection activeCell="N11" sqref="N11"/>
    </sheetView>
  </sheetViews>
  <sheetFormatPr defaultColWidth="9.140625" defaultRowHeight="12.75"/>
  <cols>
    <col min="2" max="2" width="19.7109375" style="0" customWidth="1"/>
    <col min="4" max="4" width="12.00390625" style="0" customWidth="1"/>
    <col min="5" max="16" width="12.7109375" style="0" customWidth="1"/>
  </cols>
  <sheetData>
    <row r="1" spans="1:9" ht="21">
      <c r="A1" s="16" t="s">
        <v>25</v>
      </c>
      <c r="B1" s="10"/>
      <c r="C1" s="10"/>
      <c r="D1" s="10"/>
      <c r="E1" s="10"/>
      <c r="F1" s="10"/>
      <c r="G1" s="10"/>
      <c r="H1" s="10"/>
      <c r="I1" s="10"/>
    </row>
    <row r="2" spans="1:16" ht="18">
      <c r="A2" s="10"/>
      <c r="B2" s="10"/>
      <c r="C2" s="10"/>
      <c r="D2" s="2" t="s">
        <v>21</v>
      </c>
      <c r="E2" s="17">
        <v>42855</v>
      </c>
      <c r="F2" s="17">
        <v>42886</v>
      </c>
      <c r="G2" s="17">
        <v>42916</v>
      </c>
      <c r="H2" s="17">
        <v>42947</v>
      </c>
      <c r="I2" s="17">
        <v>42978</v>
      </c>
      <c r="J2" s="17">
        <v>43008</v>
      </c>
      <c r="K2" s="17">
        <v>43039</v>
      </c>
      <c r="L2" s="17">
        <v>43069</v>
      </c>
      <c r="M2" s="17">
        <v>43100</v>
      </c>
      <c r="N2" s="17">
        <v>43131</v>
      </c>
      <c r="O2" s="17">
        <v>43159</v>
      </c>
      <c r="P2" s="17">
        <v>43190</v>
      </c>
    </row>
    <row r="3" spans="1:16" ht="72">
      <c r="A3" s="11" t="s">
        <v>0</v>
      </c>
      <c r="B3" s="11" t="s">
        <v>1</v>
      </c>
      <c r="C3" s="18" t="s">
        <v>2</v>
      </c>
      <c r="D3" s="11" t="s">
        <v>3</v>
      </c>
      <c r="E3" s="18" t="s">
        <v>4</v>
      </c>
      <c r="F3" s="18" t="s">
        <v>4</v>
      </c>
      <c r="G3" s="18" t="s">
        <v>4</v>
      </c>
      <c r="H3" s="18" t="s">
        <v>4</v>
      </c>
      <c r="I3" s="18" t="s">
        <v>4</v>
      </c>
      <c r="J3" s="18" t="s">
        <v>4</v>
      </c>
      <c r="K3" s="18" t="s">
        <v>4</v>
      </c>
      <c r="L3" s="18" t="s">
        <v>4</v>
      </c>
      <c r="M3" s="18" t="s">
        <v>4</v>
      </c>
      <c r="N3" s="18" t="s">
        <v>4</v>
      </c>
      <c r="O3" s="18" t="s">
        <v>4</v>
      </c>
      <c r="P3" s="18" t="s">
        <v>4</v>
      </c>
    </row>
    <row r="4" spans="1:16" ht="18">
      <c r="A4" s="10">
        <v>1</v>
      </c>
      <c r="B4" s="19">
        <v>80000</v>
      </c>
      <c r="C4" s="20" t="s">
        <v>5</v>
      </c>
      <c r="D4" s="21" t="s">
        <v>19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0</v>
      </c>
      <c r="M4" s="22"/>
      <c r="N4" s="22"/>
      <c r="O4" s="22"/>
      <c r="P4" s="22"/>
    </row>
    <row r="5" spans="1:16" ht="18">
      <c r="A5" s="10">
        <v>2</v>
      </c>
      <c r="B5" s="20" t="s">
        <v>7</v>
      </c>
      <c r="C5" s="20" t="s">
        <v>6</v>
      </c>
      <c r="D5" s="21" t="s">
        <v>19</v>
      </c>
      <c r="E5" s="22">
        <v>49</v>
      </c>
      <c r="F5" s="22">
        <v>48</v>
      </c>
      <c r="G5" s="22">
        <v>48</v>
      </c>
      <c r="H5" s="22">
        <v>47</v>
      </c>
      <c r="I5" s="22">
        <v>48</v>
      </c>
      <c r="J5" s="22">
        <v>48</v>
      </c>
      <c r="K5" s="22">
        <v>48</v>
      </c>
      <c r="L5" s="22">
        <v>48</v>
      </c>
      <c r="M5" s="22"/>
      <c r="N5" s="22"/>
      <c r="O5" s="22"/>
      <c r="P5" s="22"/>
    </row>
    <row r="6" spans="1:16" ht="18">
      <c r="A6" s="10">
        <v>3</v>
      </c>
      <c r="B6" s="20" t="s">
        <v>8</v>
      </c>
      <c r="C6" s="20" t="s">
        <v>12</v>
      </c>
      <c r="D6" s="21">
        <f>10500</f>
        <v>10500</v>
      </c>
      <c r="E6" s="22">
        <v>122</v>
      </c>
      <c r="F6" s="22">
        <v>122</v>
      </c>
      <c r="G6" s="22">
        <v>121</v>
      </c>
      <c r="H6" s="22">
        <v>120</v>
      </c>
      <c r="I6" s="22">
        <v>121</v>
      </c>
      <c r="J6" s="22">
        <v>121</v>
      </c>
      <c r="K6" s="22">
        <v>120</v>
      </c>
      <c r="L6" s="22">
        <v>120</v>
      </c>
      <c r="M6" s="22"/>
      <c r="N6" s="22"/>
      <c r="O6" s="22"/>
      <c r="P6" s="22"/>
    </row>
    <row r="7" spans="1:16" ht="18">
      <c r="A7" s="10">
        <v>4</v>
      </c>
      <c r="B7" s="20" t="s">
        <v>8</v>
      </c>
      <c r="C7" s="20" t="s">
        <v>12</v>
      </c>
      <c r="D7" s="21">
        <f>10000</f>
        <v>10000</v>
      </c>
      <c r="E7" s="22">
        <v>2</v>
      </c>
      <c r="F7" s="22">
        <v>3</v>
      </c>
      <c r="G7" s="22">
        <v>3</v>
      </c>
      <c r="H7" s="22">
        <v>3</v>
      </c>
      <c r="I7" s="22">
        <v>3</v>
      </c>
      <c r="J7" s="22">
        <v>3</v>
      </c>
      <c r="K7" s="22">
        <v>3</v>
      </c>
      <c r="L7" s="22">
        <v>3</v>
      </c>
      <c r="M7" s="22"/>
      <c r="N7" s="22"/>
      <c r="O7" s="22"/>
      <c r="P7" s="22"/>
    </row>
    <row r="8" spans="1:16" ht="18">
      <c r="A8" s="10">
        <v>5</v>
      </c>
      <c r="B8" s="20" t="s">
        <v>8</v>
      </c>
      <c r="C8" s="20" t="s">
        <v>12</v>
      </c>
      <c r="D8" s="21">
        <f>9500</f>
        <v>9500</v>
      </c>
      <c r="E8" s="22">
        <v>82</v>
      </c>
      <c r="F8" s="22">
        <v>82</v>
      </c>
      <c r="G8" s="22">
        <v>82</v>
      </c>
      <c r="H8" s="22">
        <v>80</v>
      </c>
      <c r="I8" s="22">
        <v>80</v>
      </c>
      <c r="J8" s="22">
        <v>80</v>
      </c>
      <c r="K8" s="22">
        <v>80</v>
      </c>
      <c r="L8" s="22">
        <v>80</v>
      </c>
      <c r="M8" s="22"/>
      <c r="N8" s="22"/>
      <c r="O8" s="22"/>
      <c r="P8" s="22"/>
    </row>
    <row r="9" spans="1:16" ht="18">
      <c r="A9" s="10">
        <v>6</v>
      </c>
      <c r="B9" s="20" t="s">
        <v>8</v>
      </c>
      <c r="C9" s="20" t="s">
        <v>12</v>
      </c>
      <c r="D9" s="21">
        <f>9000</f>
        <v>9000</v>
      </c>
      <c r="E9" s="22">
        <v>62</v>
      </c>
      <c r="F9" s="22">
        <v>63</v>
      </c>
      <c r="G9" s="22">
        <v>63</v>
      </c>
      <c r="H9" s="22">
        <v>65</v>
      </c>
      <c r="I9" s="22">
        <v>65</v>
      </c>
      <c r="J9" s="22">
        <v>70</v>
      </c>
      <c r="K9" s="22">
        <v>71</v>
      </c>
      <c r="L9" s="22">
        <v>71</v>
      </c>
      <c r="M9" s="22"/>
      <c r="N9" s="22"/>
      <c r="O9" s="22"/>
      <c r="P9" s="22"/>
    </row>
    <row r="10" spans="1:16" ht="18">
      <c r="A10" s="10">
        <v>7</v>
      </c>
      <c r="B10" s="20" t="s">
        <v>8</v>
      </c>
      <c r="C10" s="20" t="s">
        <v>12</v>
      </c>
      <c r="D10" s="21">
        <f>8900</f>
        <v>8900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3</v>
      </c>
      <c r="M10" s="22"/>
      <c r="N10" s="22"/>
      <c r="O10" s="22"/>
      <c r="P10" s="22"/>
    </row>
    <row r="11" spans="1:16" ht="18">
      <c r="A11" s="10">
        <v>8</v>
      </c>
      <c r="B11" s="20" t="s">
        <v>8</v>
      </c>
      <c r="C11" s="20" t="s">
        <v>12</v>
      </c>
      <c r="D11" s="21">
        <f>8700</f>
        <v>8700</v>
      </c>
      <c r="E11" s="22">
        <v>2</v>
      </c>
      <c r="F11" s="22">
        <v>2</v>
      </c>
      <c r="G11" s="22">
        <v>2</v>
      </c>
      <c r="H11" s="22">
        <v>4</v>
      </c>
      <c r="I11" s="22">
        <v>4</v>
      </c>
      <c r="J11" s="22">
        <v>4</v>
      </c>
      <c r="K11" s="22">
        <v>4</v>
      </c>
      <c r="L11" s="22">
        <v>4</v>
      </c>
      <c r="M11" s="22"/>
      <c r="N11" s="22"/>
      <c r="O11" s="22"/>
      <c r="P11" s="22"/>
    </row>
    <row r="12" spans="1:16" ht="18">
      <c r="A12" s="10">
        <v>9</v>
      </c>
      <c r="B12" s="20" t="s">
        <v>9</v>
      </c>
      <c r="C12" s="20" t="s">
        <v>13</v>
      </c>
      <c r="D12" s="21">
        <f>8000</f>
        <v>8000</v>
      </c>
      <c r="E12" s="22">
        <v>64</v>
      </c>
      <c r="F12" s="22">
        <v>63</v>
      </c>
      <c r="G12" s="22">
        <v>64</v>
      </c>
      <c r="H12" s="22">
        <v>63</v>
      </c>
      <c r="I12" s="22">
        <v>64</v>
      </c>
      <c r="J12" s="22">
        <v>60</v>
      </c>
      <c r="K12" s="22">
        <v>61</v>
      </c>
      <c r="L12" s="22">
        <v>61</v>
      </c>
      <c r="M12" s="22"/>
      <c r="N12" s="22"/>
      <c r="O12" s="22"/>
      <c r="P12" s="22"/>
    </row>
    <row r="13" spans="1:16" ht="18">
      <c r="A13" s="10">
        <v>10</v>
      </c>
      <c r="B13" s="20" t="s">
        <v>9</v>
      </c>
      <c r="C13" s="20" t="s">
        <v>13</v>
      </c>
      <c r="D13" s="21">
        <f>7600</f>
        <v>7600</v>
      </c>
      <c r="E13" s="22">
        <v>6</v>
      </c>
      <c r="F13" s="22">
        <v>6</v>
      </c>
      <c r="G13" s="22">
        <v>7</v>
      </c>
      <c r="H13" s="22">
        <v>5</v>
      </c>
      <c r="I13" s="22">
        <v>6</v>
      </c>
      <c r="J13" s="22">
        <v>6</v>
      </c>
      <c r="K13" s="22">
        <v>6</v>
      </c>
      <c r="L13" s="22">
        <v>6</v>
      </c>
      <c r="M13" s="22"/>
      <c r="N13" s="22"/>
      <c r="O13" s="22"/>
      <c r="P13" s="22"/>
    </row>
    <row r="14" spans="1:16" ht="18">
      <c r="A14" s="10">
        <v>11</v>
      </c>
      <c r="B14" s="20" t="s">
        <v>9</v>
      </c>
      <c r="C14" s="20" t="s">
        <v>13</v>
      </c>
      <c r="D14" s="21">
        <f>7000</f>
        <v>7000</v>
      </c>
      <c r="E14" s="22">
        <v>19</v>
      </c>
      <c r="F14" s="22">
        <v>18</v>
      </c>
      <c r="G14" s="22">
        <v>15</v>
      </c>
      <c r="H14" s="22">
        <v>16</v>
      </c>
      <c r="I14" s="22">
        <v>18</v>
      </c>
      <c r="J14" s="22">
        <v>16</v>
      </c>
      <c r="K14" s="22">
        <v>14</v>
      </c>
      <c r="L14" s="22">
        <v>16</v>
      </c>
      <c r="M14" s="22"/>
      <c r="N14" s="22"/>
      <c r="O14" s="22"/>
      <c r="P14" s="22"/>
    </row>
    <row r="15" spans="1:16" ht="18">
      <c r="A15" s="10">
        <v>12</v>
      </c>
      <c r="B15" s="20" t="s">
        <v>9</v>
      </c>
      <c r="C15" s="20" t="s">
        <v>13</v>
      </c>
      <c r="D15" s="21">
        <f>6600</f>
        <v>6600</v>
      </c>
      <c r="E15" s="22">
        <v>11</v>
      </c>
      <c r="F15" s="22">
        <v>12</v>
      </c>
      <c r="G15" s="22">
        <v>12</v>
      </c>
      <c r="H15" s="22">
        <v>13</v>
      </c>
      <c r="I15" s="22">
        <v>13</v>
      </c>
      <c r="J15" s="22">
        <v>13</v>
      </c>
      <c r="K15" s="22">
        <v>13</v>
      </c>
      <c r="L15" s="22">
        <v>13</v>
      </c>
      <c r="M15" s="22"/>
      <c r="N15" s="22"/>
      <c r="O15" s="22"/>
      <c r="P15" s="22"/>
    </row>
    <row r="16" spans="1:16" ht="18">
      <c r="A16" s="10">
        <v>13</v>
      </c>
      <c r="B16" s="20" t="s">
        <v>9</v>
      </c>
      <c r="C16" s="20" t="s">
        <v>13</v>
      </c>
      <c r="D16" s="21">
        <f>6000</f>
        <v>6000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/>
      <c r="N16" s="22"/>
      <c r="O16" s="22"/>
      <c r="P16" s="22"/>
    </row>
    <row r="17" spans="1:16" ht="18">
      <c r="A17" s="10">
        <v>14</v>
      </c>
      <c r="B17" s="20" t="s">
        <v>9</v>
      </c>
      <c r="C17" s="20" t="s">
        <v>13</v>
      </c>
      <c r="D17" s="21">
        <f>5400</f>
        <v>5400</v>
      </c>
      <c r="E17" s="22">
        <v>27</v>
      </c>
      <c r="F17" s="22">
        <v>28</v>
      </c>
      <c r="G17" s="22">
        <v>29</v>
      </c>
      <c r="H17" s="22">
        <v>32</v>
      </c>
      <c r="I17" s="22">
        <v>32</v>
      </c>
      <c r="J17" s="22">
        <v>32</v>
      </c>
      <c r="K17" s="22">
        <v>32</v>
      </c>
      <c r="L17" s="22">
        <v>32</v>
      </c>
      <c r="M17" s="22"/>
      <c r="N17" s="22"/>
      <c r="O17" s="22"/>
      <c r="P17" s="22"/>
    </row>
    <row r="18" spans="1:16" ht="18">
      <c r="A18" s="10">
        <v>15</v>
      </c>
      <c r="B18" s="20" t="s">
        <v>10</v>
      </c>
      <c r="C18" s="20" t="s">
        <v>14</v>
      </c>
      <c r="D18" s="21">
        <f>5400</f>
        <v>5400</v>
      </c>
      <c r="E18" s="22">
        <v>6</v>
      </c>
      <c r="F18" s="22">
        <v>6</v>
      </c>
      <c r="G18" s="22">
        <v>6</v>
      </c>
      <c r="H18" s="22">
        <v>6</v>
      </c>
      <c r="I18" s="22">
        <v>6</v>
      </c>
      <c r="J18" s="22">
        <v>6</v>
      </c>
      <c r="K18" s="22">
        <v>6</v>
      </c>
      <c r="L18" s="22">
        <v>6</v>
      </c>
      <c r="M18" s="22"/>
      <c r="N18" s="22"/>
      <c r="O18" s="22"/>
      <c r="P18" s="22"/>
    </row>
    <row r="19" spans="1:16" ht="18">
      <c r="A19" s="10">
        <v>16</v>
      </c>
      <c r="B19" s="20" t="s">
        <v>10</v>
      </c>
      <c r="C19" s="20" t="s">
        <v>14</v>
      </c>
      <c r="D19" s="21">
        <f>4800</f>
        <v>4800</v>
      </c>
      <c r="E19" s="22">
        <v>22</v>
      </c>
      <c r="F19" s="22">
        <v>21</v>
      </c>
      <c r="G19" s="22">
        <v>18</v>
      </c>
      <c r="H19" s="22">
        <v>18</v>
      </c>
      <c r="I19" s="22">
        <v>18</v>
      </c>
      <c r="J19" s="22">
        <v>17</v>
      </c>
      <c r="K19" s="22">
        <v>16</v>
      </c>
      <c r="L19" s="22">
        <v>15</v>
      </c>
      <c r="M19" s="22"/>
      <c r="N19" s="22"/>
      <c r="O19" s="22"/>
      <c r="P19" s="22"/>
    </row>
    <row r="20" spans="1:16" ht="18">
      <c r="A20" s="10">
        <v>17</v>
      </c>
      <c r="B20" s="20" t="s">
        <v>10</v>
      </c>
      <c r="C20" s="20" t="s">
        <v>14</v>
      </c>
      <c r="D20" s="21">
        <f>4600</f>
        <v>4600</v>
      </c>
      <c r="E20" s="22">
        <v>106</v>
      </c>
      <c r="F20" s="22">
        <v>105</v>
      </c>
      <c r="G20" s="22">
        <v>104</v>
      </c>
      <c r="H20" s="22">
        <v>102</v>
      </c>
      <c r="I20" s="22">
        <v>101</v>
      </c>
      <c r="J20" s="22">
        <v>99</v>
      </c>
      <c r="K20" s="22">
        <v>97</v>
      </c>
      <c r="L20" s="22">
        <v>96</v>
      </c>
      <c r="M20" s="22"/>
      <c r="N20" s="22"/>
      <c r="O20" s="22"/>
      <c r="P20" s="22"/>
    </row>
    <row r="21" spans="1:16" ht="18">
      <c r="A21" s="10">
        <v>18</v>
      </c>
      <c r="B21" s="20" t="s">
        <v>10</v>
      </c>
      <c r="C21" s="20" t="s">
        <v>14</v>
      </c>
      <c r="D21" s="21">
        <f>4200</f>
        <v>4200</v>
      </c>
      <c r="E21" s="22">
        <v>137</v>
      </c>
      <c r="F21" s="22">
        <v>139</v>
      </c>
      <c r="G21" s="22">
        <v>154</v>
      </c>
      <c r="H21" s="22">
        <v>155</v>
      </c>
      <c r="I21" s="22">
        <v>158</v>
      </c>
      <c r="J21" s="22">
        <v>157</v>
      </c>
      <c r="K21" s="22">
        <v>157</v>
      </c>
      <c r="L21" s="22">
        <v>160</v>
      </c>
      <c r="M21" s="22"/>
      <c r="N21" s="22"/>
      <c r="O21" s="22"/>
      <c r="P21" s="22"/>
    </row>
    <row r="22" spans="1:16" ht="18">
      <c r="A22" s="10">
        <v>19</v>
      </c>
      <c r="B22" s="20" t="s">
        <v>11</v>
      </c>
      <c r="C22" s="20" t="s">
        <v>15</v>
      </c>
      <c r="D22" s="21">
        <f>2800</f>
        <v>2800</v>
      </c>
      <c r="E22" s="22">
        <v>92</v>
      </c>
      <c r="F22" s="22">
        <v>91</v>
      </c>
      <c r="G22" s="22">
        <v>87</v>
      </c>
      <c r="H22" s="22">
        <v>86</v>
      </c>
      <c r="I22" s="22">
        <v>86</v>
      </c>
      <c r="J22" s="22">
        <v>86</v>
      </c>
      <c r="K22" s="22">
        <v>86</v>
      </c>
      <c r="L22" s="22">
        <v>86</v>
      </c>
      <c r="M22" s="22"/>
      <c r="N22" s="22"/>
      <c r="O22" s="22"/>
      <c r="P22" s="22"/>
    </row>
    <row r="23" spans="1:16" ht="18">
      <c r="A23" s="10">
        <v>20</v>
      </c>
      <c r="B23" s="20" t="s">
        <v>11</v>
      </c>
      <c r="C23" s="20" t="s">
        <v>15</v>
      </c>
      <c r="D23" s="21">
        <f>2400</f>
        <v>2400</v>
      </c>
      <c r="E23" s="22">
        <v>25</v>
      </c>
      <c r="F23" s="22">
        <v>25</v>
      </c>
      <c r="G23" s="22">
        <v>25</v>
      </c>
      <c r="H23" s="22">
        <v>25</v>
      </c>
      <c r="I23" s="22">
        <v>24</v>
      </c>
      <c r="J23" s="22">
        <v>24</v>
      </c>
      <c r="K23" s="22">
        <v>25</v>
      </c>
      <c r="L23" s="22">
        <v>25</v>
      </c>
      <c r="M23" s="22"/>
      <c r="N23" s="22"/>
      <c r="O23" s="22"/>
      <c r="P23" s="22"/>
    </row>
    <row r="24" spans="1:16" ht="18">
      <c r="A24" s="10">
        <v>21</v>
      </c>
      <c r="B24" s="20" t="s">
        <v>11</v>
      </c>
      <c r="C24" s="20" t="s">
        <v>15</v>
      </c>
      <c r="D24" s="21">
        <f>2000</f>
        <v>2000</v>
      </c>
      <c r="E24" s="22">
        <v>163</v>
      </c>
      <c r="F24" s="22">
        <v>164</v>
      </c>
      <c r="G24" s="22">
        <v>162</v>
      </c>
      <c r="H24" s="22">
        <v>162</v>
      </c>
      <c r="I24" s="22">
        <v>162</v>
      </c>
      <c r="J24" s="22">
        <v>160</v>
      </c>
      <c r="K24" s="22">
        <v>159</v>
      </c>
      <c r="L24" s="22">
        <v>159</v>
      </c>
      <c r="M24" s="22"/>
      <c r="N24" s="22"/>
      <c r="O24" s="22"/>
      <c r="P24" s="22"/>
    </row>
    <row r="25" spans="1:16" ht="18">
      <c r="A25" s="10">
        <v>22</v>
      </c>
      <c r="B25" s="20" t="s">
        <v>11</v>
      </c>
      <c r="C25" s="20" t="s">
        <v>15</v>
      </c>
      <c r="D25" s="21">
        <f>1900</f>
        <v>1900</v>
      </c>
      <c r="E25" s="22">
        <v>12</v>
      </c>
      <c r="F25" s="22">
        <v>12</v>
      </c>
      <c r="G25" s="22">
        <v>12</v>
      </c>
      <c r="H25" s="22">
        <v>12</v>
      </c>
      <c r="I25" s="22">
        <v>12</v>
      </c>
      <c r="J25" s="22">
        <v>12</v>
      </c>
      <c r="K25" s="22">
        <v>12</v>
      </c>
      <c r="L25" s="22">
        <v>12</v>
      </c>
      <c r="M25" s="22"/>
      <c r="N25" s="22"/>
      <c r="O25" s="22"/>
      <c r="P25" s="22"/>
    </row>
    <row r="26" spans="1:16" ht="18">
      <c r="A26" s="10">
        <v>23</v>
      </c>
      <c r="B26" s="20" t="s">
        <v>11</v>
      </c>
      <c r="C26" s="20" t="s">
        <v>15</v>
      </c>
      <c r="D26" s="21">
        <f>1800</f>
        <v>1800</v>
      </c>
      <c r="E26" s="22">
        <v>9</v>
      </c>
      <c r="F26" s="22">
        <v>8</v>
      </c>
      <c r="G26" s="22">
        <v>8</v>
      </c>
      <c r="H26" s="22">
        <v>7</v>
      </c>
      <c r="I26" s="22">
        <v>7</v>
      </c>
      <c r="J26" s="22">
        <v>7</v>
      </c>
      <c r="K26" s="22">
        <v>7</v>
      </c>
      <c r="L26" s="22">
        <v>7</v>
      </c>
      <c r="M26" s="22"/>
      <c r="N26" s="22"/>
      <c r="O26" s="22"/>
      <c r="P26" s="22"/>
    </row>
    <row r="27" spans="1:16" ht="18">
      <c r="A27" s="10">
        <v>24</v>
      </c>
      <c r="B27" s="20" t="s">
        <v>16</v>
      </c>
      <c r="C27" s="20"/>
      <c r="D27" s="22"/>
      <c r="E27" s="22">
        <v>38</v>
      </c>
      <c r="F27" s="22">
        <v>41</v>
      </c>
      <c r="G27" s="22">
        <v>29</v>
      </c>
      <c r="H27" s="22">
        <v>32</v>
      </c>
      <c r="I27" s="22">
        <v>47</v>
      </c>
      <c r="J27" s="22">
        <v>48</v>
      </c>
      <c r="K27" s="22">
        <v>47</v>
      </c>
      <c r="L27" s="22">
        <v>50</v>
      </c>
      <c r="M27" s="22"/>
      <c r="N27" s="22"/>
      <c r="O27" s="22"/>
      <c r="P27" s="22"/>
    </row>
    <row r="28" spans="1:16" ht="18">
      <c r="A28" s="10">
        <v>25</v>
      </c>
      <c r="B28" s="20" t="s">
        <v>17</v>
      </c>
      <c r="C28" s="20"/>
      <c r="D28" s="22"/>
      <c r="E28" s="22">
        <v>4</v>
      </c>
      <c r="F28" s="22">
        <v>4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/>
      <c r="N28" s="22"/>
      <c r="O28" s="22"/>
      <c r="P28" s="22"/>
    </row>
    <row r="29" spans="1:16" ht="18">
      <c r="A29" s="10"/>
      <c r="B29" s="20"/>
      <c r="C29" s="10"/>
      <c r="D29" s="23" t="s">
        <v>18</v>
      </c>
      <c r="E29" s="24">
        <f aca="true" t="shared" si="0" ref="E29:P29">SUM(E4:E28)</f>
        <v>1066</v>
      </c>
      <c r="F29" s="24">
        <f t="shared" si="0"/>
        <v>1069</v>
      </c>
      <c r="G29" s="24">
        <f t="shared" si="0"/>
        <v>1058</v>
      </c>
      <c r="H29" s="24">
        <f t="shared" si="0"/>
        <v>1059</v>
      </c>
      <c r="I29" s="24">
        <f t="shared" si="0"/>
        <v>1081</v>
      </c>
      <c r="J29" s="24">
        <f t="shared" si="0"/>
        <v>1075</v>
      </c>
      <c r="K29" s="24">
        <f t="shared" si="0"/>
        <v>1070</v>
      </c>
      <c r="L29" s="24">
        <f t="shared" si="0"/>
        <v>1075</v>
      </c>
      <c r="M29" s="24">
        <f t="shared" si="0"/>
        <v>0</v>
      </c>
      <c r="N29" s="24">
        <f t="shared" si="0"/>
        <v>0</v>
      </c>
      <c r="O29" s="24">
        <f t="shared" si="0"/>
        <v>0</v>
      </c>
      <c r="P29" s="24">
        <f t="shared" si="0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Mohanty</dc:creator>
  <cp:keywords/>
  <dc:description/>
  <cp:lastModifiedBy>M . Malik</cp:lastModifiedBy>
  <cp:lastPrinted>2017-11-03T12:09:44Z</cp:lastPrinted>
  <dcterms:created xsi:type="dcterms:W3CDTF">1996-10-14T23:33:28Z</dcterms:created>
  <dcterms:modified xsi:type="dcterms:W3CDTF">2017-12-12T07:23:52Z</dcterms:modified>
  <cp:category/>
  <cp:version/>
  <cp:contentType/>
  <cp:contentStatus/>
</cp:coreProperties>
</file>